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ppslandgs-my.sharepoint.com/personal/ps_gippslandgs_vic_edu_au/Documents/SEISA/Surfing Carnival/2025/"/>
    </mc:Choice>
  </mc:AlternateContent>
  <xr:revisionPtr revIDLastSave="63" documentId="8_{6BC04720-9005-4DCF-B951-2C22723D93CF}" xr6:coauthVersionLast="47" xr6:coauthVersionMax="47" xr10:uidLastSave="{F4294D5A-D9BA-4CE9-8A81-AEDD481F0313}"/>
  <bookViews>
    <workbookView xWindow="-120" yWindow="-120" windowWidth="29040" windowHeight="15840" firstSheet="2" activeTab="14" xr2:uid="{396A3941-CEDB-4196-BA90-883C75242563}"/>
  </bookViews>
  <sheets>
    <sheet name="JBH1" sheetId="39" r:id="rId1"/>
    <sheet name="JGH1" sheetId="51" r:id="rId2"/>
    <sheet name="JBH2" sheetId="52" r:id="rId3"/>
    <sheet name="JGH2" sheetId="53" r:id="rId4"/>
    <sheet name="IBH1" sheetId="54" r:id="rId5"/>
    <sheet name="IBH2" sheetId="55" r:id="rId6"/>
    <sheet name="SBH1" sheetId="58" r:id="rId7"/>
    <sheet name="SBH2" sheetId="59" r:id="rId8"/>
    <sheet name="JBF" sheetId="62" r:id="rId9"/>
    <sheet name="JGF" sheetId="64" r:id="rId10"/>
    <sheet name="IBF" sheetId="65" r:id="rId11"/>
    <sheet name="IGF" sheetId="66" r:id="rId12"/>
    <sheet name="SBF" sheetId="67" r:id="rId13"/>
    <sheet name="SGF" sheetId="68" r:id="rId14"/>
    <sheet name="Overall Scores" sheetId="1" r:id="rId15"/>
    <sheet name="FORMULAS DONT TOUCH" sheetId="2" r:id="rId16"/>
  </sheets>
  <definedNames>
    <definedName name="_xlnm.Print_Area" localSheetId="14">'Overall Scores'!$A$1:$X$9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" i="1" l="1"/>
  <c r="V8" i="1"/>
  <c r="V7" i="1"/>
  <c r="V6" i="1"/>
  <c r="V5" i="1"/>
  <c r="V4" i="1"/>
  <c r="D26" i="68"/>
  <c r="E26" i="68"/>
  <c r="F26" i="68"/>
  <c r="G26" i="68"/>
  <c r="H26" i="68"/>
  <c r="I26" i="68"/>
  <c r="J26" i="68"/>
  <c r="K26" i="68"/>
  <c r="L26" i="68"/>
  <c r="C26" i="68"/>
  <c r="D22" i="68"/>
  <c r="E22" i="68"/>
  <c r="F22" i="68"/>
  <c r="G22" i="68"/>
  <c r="H22" i="68"/>
  <c r="I22" i="68"/>
  <c r="J22" i="68"/>
  <c r="K22" i="68"/>
  <c r="L22" i="68"/>
  <c r="C22" i="68"/>
  <c r="N19" i="68" s="1"/>
  <c r="D18" i="68"/>
  <c r="N15" i="68" s="1"/>
  <c r="E18" i="68"/>
  <c r="M15" i="68" s="1"/>
  <c r="F18" i="68"/>
  <c r="G18" i="68"/>
  <c r="H18" i="68"/>
  <c r="I18" i="68"/>
  <c r="J18" i="68"/>
  <c r="K18" i="68"/>
  <c r="L18" i="68"/>
  <c r="C18" i="68"/>
  <c r="D10" i="68"/>
  <c r="E10" i="68"/>
  <c r="F10" i="68"/>
  <c r="G10" i="68"/>
  <c r="H10" i="68"/>
  <c r="I10" i="68"/>
  <c r="J10" i="68"/>
  <c r="K10" i="68"/>
  <c r="N7" i="68" s="1"/>
  <c r="L10" i="68"/>
  <c r="C10" i="68"/>
  <c r="D6" i="68"/>
  <c r="E6" i="68"/>
  <c r="N3" i="68" s="1"/>
  <c r="F6" i="68"/>
  <c r="G6" i="68"/>
  <c r="H6" i="68"/>
  <c r="I6" i="68"/>
  <c r="J6" i="68"/>
  <c r="M3" i="68" s="1"/>
  <c r="O3" i="68" s="1"/>
  <c r="K6" i="68"/>
  <c r="L6" i="68"/>
  <c r="C6" i="68"/>
  <c r="D22" i="67"/>
  <c r="E22" i="67"/>
  <c r="F22" i="67"/>
  <c r="G22" i="67"/>
  <c r="H22" i="67"/>
  <c r="I22" i="67"/>
  <c r="J22" i="67"/>
  <c r="K22" i="67"/>
  <c r="L22" i="67"/>
  <c r="C22" i="67"/>
  <c r="N19" i="67" s="1"/>
  <c r="D18" i="67"/>
  <c r="E18" i="67"/>
  <c r="F18" i="67"/>
  <c r="G18" i="67"/>
  <c r="H18" i="67"/>
  <c r="I18" i="67"/>
  <c r="J18" i="67"/>
  <c r="K18" i="67"/>
  <c r="L18" i="67"/>
  <c r="C18" i="67"/>
  <c r="D10" i="67"/>
  <c r="E10" i="67"/>
  <c r="F10" i="67"/>
  <c r="G10" i="67"/>
  <c r="H10" i="67"/>
  <c r="I10" i="67"/>
  <c r="J10" i="67"/>
  <c r="K10" i="67"/>
  <c r="L10" i="67"/>
  <c r="C10" i="67"/>
  <c r="N7" i="67" s="1"/>
  <c r="D6" i="67"/>
  <c r="M3" i="67" s="1"/>
  <c r="E6" i="67"/>
  <c r="F6" i="67"/>
  <c r="G6" i="67"/>
  <c r="H6" i="67"/>
  <c r="I6" i="67"/>
  <c r="J6" i="67"/>
  <c r="K6" i="67"/>
  <c r="L6" i="67"/>
  <c r="C6" i="67"/>
  <c r="D26" i="66"/>
  <c r="N23" i="66" s="1"/>
  <c r="E26" i="66"/>
  <c r="F26" i="66"/>
  <c r="M23" i="66" s="1"/>
  <c r="G26" i="66"/>
  <c r="H26" i="66"/>
  <c r="I26" i="66"/>
  <c r="J26" i="66"/>
  <c r="K26" i="66"/>
  <c r="L26" i="66"/>
  <c r="C26" i="66"/>
  <c r="D22" i="66"/>
  <c r="N19" i="66" s="1"/>
  <c r="E22" i="66"/>
  <c r="F22" i="66"/>
  <c r="G22" i="66"/>
  <c r="H22" i="66"/>
  <c r="I22" i="66"/>
  <c r="J22" i="66"/>
  <c r="K22" i="66"/>
  <c r="L22" i="66"/>
  <c r="C22" i="66"/>
  <c r="D18" i="66"/>
  <c r="E18" i="66"/>
  <c r="F18" i="66"/>
  <c r="G18" i="66"/>
  <c r="H18" i="66"/>
  <c r="I18" i="66"/>
  <c r="J18" i="66"/>
  <c r="K18" i="66"/>
  <c r="L18" i="66"/>
  <c r="C18" i="66"/>
  <c r="D10" i="66"/>
  <c r="E10" i="66"/>
  <c r="F10" i="66"/>
  <c r="G10" i="66"/>
  <c r="H10" i="66"/>
  <c r="I10" i="66"/>
  <c r="J10" i="66"/>
  <c r="K10" i="66"/>
  <c r="L10" i="66"/>
  <c r="C10" i="66"/>
  <c r="M7" i="66" s="1"/>
  <c r="D6" i="66"/>
  <c r="E6" i="66"/>
  <c r="F6" i="66"/>
  <c r="G6" i="66"/>
  <c r="H6" i="66"/>
  <c r="I6" i="66"/>
  <c r="J6" i="66"/>
  <c r="K6" i="66"/>
  <c r="L6" i="66"/>
  <c r="C6" i="66"/>
  <c r="D26" i="65"/>
  <c r="E26" i="65"/>
  <c r="F26" i="65"/>
  <c r="G26" i="65"/>
  <c r="H26" i="65"/>
  <c r="M23" i="65" s="1"/>
  <c r="I26" i="65"/>
  <c r="J26" i="65"/>
  <c r="K26" i="65"/>
  <c r="L26" i="65"/>
  <c r="C26" i="65"/>
  <c r="D22" i="65"/>
  <c r="E22" i="65"/>
  <c r="F22" i="65"/>
  <c r="G22" i="65"/>
  <c r="H22" i="65"/>
  <c r="I22" i="65"/>
  <c r="J22" i="65"/>
  <c r="K22" i="65"/>
  <c r="L22" i="65"/>
  <c r="C22" i="65"/>
  <c r="L18" i="65"/>
  <c r="D18" i="65"/>
  <c r="E18" i="65"/>
  <c r="F18" i="65"/>
  <c r="G18" i="65"/>
  <c r="H18" i="65"/>
  <c r="I18" i="65"/>
  <c r="J18" i="65"/>
  <c r="K18" i="65"/>
  <c r="C18" i="65"/>
  <c r="D14" i="65"/>
  <c r="M11" i="65" s="1"/>
  <c r="E14" i="65"/>
  <c r="F14" i="65"/>
  <c r="G14" i="65"/>
  <c r="H14" i="65"/>
  <c r="I14" i="65"/>
  <c r="J14" i="65"/>
  <c r="K14" i="65"/>
  <c r="L14" i="65"/>
  <c r="C14" i="65"/>
  <c r="N11" i="65" s="1"/>
  <c r="D10" i="65"/>
  <c r="E10" i="65"/>
  <c r="M7" i="65" s="1"/>
  <c r="F10" i="65"/>
  <c r="G10" i="65"/>
  <c r="H10" i="65"/>
  <c r="I10" i="65"/>
  <c r="J10" i="65"/>
  <c r="K10" i="65"/>
  <c r="L10" i="65"/>
  <c r="C10" i="65"/>
  <c r="N7" i="65" s="1"/>
  <c r="D6" i="65"/>
  <c r="E6" i="65"/>
  <c r="M3" i="65" s="1"/>
  <c r="O3" i="65" s="1"/>
  <c r="F6" i="65"/>
  <c r="G6" i="65"/>
  <c r="H6" i="65"/>
  <c r="I6" i="65"/>
  <c r="J6" i="65"/>
  <c r="K6" i="65"/>
  <c r="L6" i="65"/>
  <c r="C6" i="65"/>
  <c r="D26" i="64"/>
  <c r="E26" i="64"/>
  <c r="N23" i="64" s="1"/>
  <c r="F26" i="64"/>
  <c r="G26" i="64"/>
  <c r="H26" i="64"/>
  <c r="I26" i="64"/>
  <c r="J26" i="64"/>
  <c r="K26" i="64"/>
  <c r="L26" i="64"/>
  <c r="C26" i="64"/>
  <c r="D22" i="64"/>
  <c r="E22" i="64"/>
  <c r="F22" i="64"/>
  <c r="G22" i="64"/>
  <c r="H22" i="64"/>
  <c r="I22" i="64"/>
  <c r="J22" i="64"/>
  <c r="K22" i="64"/>
  <c r="N19" i="64" s="1"/>
  <c r="L22" i="64"/>
  <c r="C22" i="64"/>
  <c r="D18" i="64"/>
  <c r="M15" i="64" s="1"/>
  <c r="E18" i="64"/>
  <c r="F18" i="64"/>
  <c r="G18" i="64"/>
  <c r="H18" i="64"/>
  <c r="I18" i="64"/>
  <c r="J18" i="64"/>
  <c r="K18" i="64"/>
  <c r="L18" i="64"/>
  <c r="C18" i="64"/>
  <c r="D10" i="64"/>
  <c r="E10" i="64"/>
  <c r="F10" i="64"/>
  <c r="G10" i="64"/>
  <c r="H10" i="64"/>
  <c r="I10" i="64"/>
  <c r="J10" i="64"/>
  <c r="K10" i="64"/>
  <c r="L10" i="64"/>
  <c r="C10" i="64"/>
  <c r="D26" i="62"/>
  <c r="E26" i="62"/>
  <c r="F26" i="62"/>
  <c r="G26" i="62"/>
  <c r="H26" i="62"/>
  <c r="I26" i="62"/>
  <c r="J26" i="62"/>
  <c r="K26" i="62"/>
  <c r="M23" i="62" s="1"/>
  <c r="L26" i="62"/>
  <c r="C26" i="62"/>
  <c r="D22" i="62"/>
  <c r="E22" i="62"/>
  <c r="M19" i="62" s="1"/>
  <c r="F22" i="62"/>
  <c r="G22" i="62"/>
  <c r="H22" i="62"/>
  <c r="I22" i="62"/>
  <c r="J22" i="62"/>
  <c r="K22" i="62"/>
  <c r="L22" i="62"/>
  <c r="C22" i="62"/>
  <c r="N19" i="62" s="1"/>
  <c r="D18" i="62"/>
  <c r="E18" i="62"/>
  <c r="F18" i="62"/>
  <c r="G18" i="62"/>
  <c r="H18" i="62"/>
  <c r="I18" i="62"/>
  <c r="J18" i="62"/>
  <c r="K18" i="62"/>
  <c r="N15" i="62" s="1"/>
  <c r="L18" i="62"/>
  <c r="C18" i="62"/>
  <c r="D14" i="62"/>
  <c r="M11" i="62" s="1"/>
  <c r="O11" i="62" s="1"/>
  <c r="E14" i="62"/>
  <c r="F14" i="62"/>
  <c r="G14" i="62"/>
  <c r="H14" i="62"/>
  <c r="I14" i="62"/>
  <c r="J14" i="62"/>
  <c r="K14" i="62"/>
  <c r="L14" i="62"/>
  <c r="C14" i="62"/>
  <c r="D10" i="62"/>
  <c r="M7" i="62" s="1"/>
  <c r="E10" i="62"/>
  <c r="F10" i="62"/>
  <c r="G10" i="62"/>
  <c r="H10" i="62"/>
  <c r="I10" i="62"/>
  <c r="J10" i="62"/>
  <c r="K10" i="62"/>
  <c r="L10" i="62"/>
  <c r="C10" i="62"/>
  <c r="D6" i="62"/>
  <c r="E6" i="62"/>
  <c r="F6" i="62"/>
  <c r="G6" i="62"/>
  <c r="H6" i="62"/>
  <c r="I6" i="62"/>
  <c r="J6" i="62"/>
  <c r="K6" i="62"/>
  <c r="L6" i="62"/>
  <c r="C6" i="62"/>
  <c r="D22" i="59"/>
  <c r="N19" i="59" s="1"/>
  <c r="E22" i="59"/>
  <c r="F22" i="59"/>
  <c r="G22" i="59"/>
  <c r="H22" i="59"/>
  <c r="I22" i="59"/>
  <c r="J22" i="59"/>
  <c r="K22" i="59"/>
  <c r="L22" i="59"/>
  <c r="C22" i="59"/>
  <c r="D18" i="59"/>
  <c r="E18" i="59"/>
  <c r="F18" i="59"/>
  <c r="G18" i="59"/>
  <c r="H18" i="59"/>
  <c r="I18" i="59"/>
  <c r="J18" i="59"/>
  <c r="K18" i="59"/>
  <c r="L18" i="59"/>
  <c r="C18" i="59"/>
  <c r="D10" i="59"/>
  <c r="E10" i="59"/>
  <c r="F10" i="59"/>
  <c r="G10" i="59"/>
  <c r="H10" i="59"/>
  <c r="I10" i="59"/>
  <c r="J10" i="59"/>
  <c r="K10" i="59"/>
  <c r="L10" i="59"/>
  <c r="C10" i="59"/>
  <c r="M7" i="59" s="1"/>
  <c r="D26" i="58"/>
  <c r="E26" i="58"/>
  <c r="M23" i="58" s="1"/>
  <c r="O23" i="58" s="1"/>
  <c r="F26" i="58"/>
  <c r="G26" i="58"/>
  <c r="H26" i="58"/>
  <c r="I26" i="58"/>
  <c r="J26" i="58"/>
  <c r="K26" i="58"/>
  <c r="L26" i="58"/>
  <c r="C26" i="58"/>
  <c r="D22" i="58"/>
  <c r="M19" i="58" s="1"/>
  <c r="O19" i="58" s="1"/>
  <c r="E22" i="58"/>
  <c r="F22" i="58"/>
  <c r="G22" i="58"/>
  <c r="H22" i="58"/>
  <c r="I22" i="58"/>
  <c r="J22" i="58"/>
  <c r="K22" i="58"/>
  <c r="L22" i="58"/>
  <c r="C22" i="58"/>
  <c r="D18" i="58"/>
  <c r="N15" i="58" s="1"/>
  <c r="E18" i="58"/>
  <c r="F18" i="58"/>
  <c r="G18" i="58"/>
  <c r="H18" i="58"/>
  <c r="I18" i="58"/>
  <c r="J18" i="58"/>
  <c r="K18" i="58"/>
  <c r="L18" i="58"/>
  <c r="C18" i="58"/>
  <c r="M15" i="58" s="1"/>
  <c r="D10" i="58"/>
  <c r="N7" i="58" s="1"/>
  <c r="E10" i="58"/>
  <c r="F10" i="58"/>
  <c r="G10" i="58"/>
  <c r="H10" i="58"/>
  <c r="I10" i="58"/>
  <c r="J10" i="58"/>
  <c r="K10" i="58"/>
  <c r="L10" i="58"/>
  <c r="C10" i="58"/>
  <c r="D26" i="55"/>
  <c r="E26" i="55"/>
  <c r="F26" i="55"/>
  <c r="G26" i="55"/>
  <c r="H26" i="55"/>
  <c r="I26" i="55"/>
  <c r="J26" i="55"/>
  <c r="K26" i="55"/>
  <c r="M23" i="55" s="1"/>
  <c r="L26" i="55"/>
  <c r="C26" i="55"/>
  <c r="D22" i="55"/>
  <c r="E22" i="55"/>
  <c r="F22" i="55"/>
  <c r="G22" i="55"/>
  <c r="H22" i="55"/>
  <c r="I22" i="55"/>
  <c r="J22" i="55"/>
  <c r="K22" i="55"/>
  <c r="L22" i="55"/>
  <c r="C22" i="55"/>
  <c r="N19" i="55" s="1"/>
  <c r="D18" i="55"/>
  <c r="E18" i="55"/>
  <c r="F18" i="55"/>
  <c r="G18" i="55"/>
  <c r="H18" i="55"/>
  <c r="I18" i="55"/>
  <c r="J18" i="55"/>
  <c r="K18" i="55"/>
  <c r="L18" i="55"/>
  <c r="C18" i="55"/>
  <c r="D14" i="55"/>
  <c r="M11" i="55" s="1"/>
  <c r="O11" i="55" s="1"/>
  <c r="E14" i="55"/>
  <c r="F14" i="55"/>
  <c r="G14" i="55"/>
  <c r="H14" i="55"/>
  <c r="I14" i="55"/>
  <c r="J14" i="55"/>
  <c r="K14" i="55"/>
  <c r="L14" i="55"/>
  <c r="C14" i="55"/>
  <c r="D10" i="55"/>
  <c r="E10" i="55"/>
  <c r="F10" i="55"/>
  <c r="G10" i="55"/>
  <c r="H10" i="55"/>
  <c r="I10" i="55"/>
  <c r="J10" i="55"/>
  <c r="K10" i="55"/>
  <c r="N7" i="55" s="1"/>
  <c r="L10" i="55"/>
  <c r="C10" i="55"/>
  <c r="D6" i="55"/>
  <c r="N3" i="55" s="1"/>
  <c r="E6" i="55"/>
  <c r="M3" i="55" s="1"/>
  <c r="O3" i="55" s="1"/>
  <c r="F6" i="55"/>
  <c r="G6" i="55"/>
  <c r="H6" i="55"/>
  <c r="I6" i="55"/>
  <c r="J6" i="55"/>
  <c r="K6" i="55"/>
  <c r="L6" i="55"/>
  <c r="C6" i="55"/>
  <c r="D26" i="54"/>
  <c r="M23" i="54" s="1"/>
  <c r="E26" i="54"/>
  <c r="F26" i="54"/>
  <c r="G26" i="54"/>
  <c r="H26" i="54"/>
  <c r="I26" i="54"/>
  <c r="J26" i="54"/>
  <c r="K26" i="54"/>
  <c r="L26" i="54"/>
  <c r="C26" i="54"/>
  <c r="D22" i="54"/>
  <c r="M19" i="54" s="1"/>
  <c r="E22" i="54"/>
  <c r="F22" i="54"/>
  <c r="G22" i="54"/>
  <c r="H22" i="54"/>
  <c r="I22" i="54"/>
  <c r="J22" i="54"/>
  <c r="K22" i="54"/>
  <c r="L22" i="54"/>
  <c r="C22" i="54"/>
  <c r="D18" i="54"/>
  <c r="E18" i="54"/>
  <c r="F18" i="54"/>
  <c r="G18" i="54"/>
  <c r="H18" i="54"/>
  <c r="I18" i="54"/>
  <c r="J18" i="54"/>
  <c r="K18" i="54"/>
  <c r="L18" i="54"/>
  <c r="C18" i="54"/>
  <c r="M15" i="54" s="1"/>
  <c r="D14" i="54"/>
  <c r="E14" i="54"/>
  <c r="F14" i="54"/>
  <c r="G14" i="54"/>
  <c r="H14" i="54"/>
  <c r="I14" i="54"/>
  <c r="J14" i="54"/>
  <c r="K14" i="54"/>
  <c r="L14" i="54"/>
  <c r="C14" i="54"/>
  <c r="M11" i="54" s="1"/>
  <c r="D10" i="54"/>
  <c r="E10" i="54"/>
  <c r="F10" i="54"/>
  <c r="G10" i="54"/>
  <c r="H10" i="54"/>
  <c r="I10" i="54"/>
  <c r="J10" i="54"/>
  <c r="K10" i="54"/>
  <c r="L10" i="54"/>
  <c r="C10" i="54"/>
  <c r="Q11" i="53"/>
  <c r="Q15" i="53"/>
  <c r="Q23" i="53"/>
  <c r="Q7" i="53"/>
  <c r="D26" i="52"/>
  <c r="N23" i="52" s="1"/>
  <c r="E26" i="52"/>
  <c r="F26" i="52"/>
  <c r="G26" i="52"/>
  <c r="H26" i="52"/>
  <c r="M23" i="52" s="1"/>
  <c r="O23" i="52" s="1"/>
  <c r="I26" i="52"/>
  <c r="J26" i="52"/>
  <c r="K26" i="52"/>
  <c r="L26" i="52"/>
  <c r="C26" i="52"/>
  <c r="D22" i="52"/>
  <c r="E22" i="52"/>
  <c r="F22" i="52"/>
  <c r="G22" i="52"/>
  <c r="H22" i="52"/>
  <c r="I22" i="52"/>
  <c r="J22" i="52"/>
  <c r="K22" i="52"/>
  <c r="L22" i="52"/>
  <c r="C22" i="52"/>
  <c r="D18" i="52"/>
  <c r="E18" i="52"/>
  <c r="M15" i="52" s="1"/>
  <c r="O15" i="52" s="1"/>
  <c r="F18" i="52"/>
  <c r="G18" i="52"/>
  <c r="H18" i="52"/>
  <c r="I18" i="52"/>
  <c r="J18" i="52"/>
  <c r="K18" i="52"/>
  <c r="L18" i="52"/>
  <c r="C18" i="52"/>
  <c r="D14" i="52"/>
  <c r="E14" i="52"/>
  <c r="N11" i="52" s="1"/>
  <c r="F14" i="52"/>
  <c r="G14" i="52"/>
  <c r="H14" i="52"/>
  <c r="I14" i="52"/>
  <c r="J14" i="52"/>
  <c r="K14" i="52"/>
  <c r="L14" i="52"/>
  <c r="C14" i="52"/>
  <c r="D10" i="52"/>
  <c r="E10" i="52"/>
  <c r="N7" i="52" s="1"/>
  <c r="F10" i="52"/>
  <c r="G10" i="52"/>
  <c r="H10" i="52"/>
  <c r="I10" i="52"/>
  <c r="J10" i="52"/>
  <c r="K10" i="52"/>
  <c r="L10" i="52"/>
  <c r="C10" i="52"/>
  <c r="D6" i="52"/>
  <c r="M3" i="52" s="1"/>
  <c r="E6" i="52"/>
  <c r="F6" i="52"/>
  <c r="G6" i="52"/>
  <c r="H6" i="52"/>
  <c r="I6" i="52"/>
  <c r="J6" i="52"/>
  <c r="K6" i="52"/>
  <c r="L6" i="52"/>
  <c r="C6" i="52"/>
  <c r="N3" i="52" s="1"/>
  <c r="Q19" i="51"/>
  <c r="Q23" i="51"/>
  <c r="Q15" i="51"/>
  <c r="D26" i="51"/>
  <c r="E26" i="51"/>
  <c r="F26" i="51"/>
  <c r="G26" i="51"/>
  <c r="H26" i="51"/>
  <c r="I26" i="51"/>
  <c r="J26" i="51"/>
  <c r="N23" i="51" s="1"/>
  <c r="K26" i="51"/>
  <c r="L26" i="51"/>
  <c r="C26" i="51"/>
  <c r="D22" i="51"/>
  <c r="N19" i="51" s="1"/>
  <c r="E22" i="51"/>
  <c r="F22" i="51"/>
  <c r="G22" i="51"/>
  <c r="H22" i="51"/>
  <c r="I22" i="51"/>
  <c r="J22" i="51"/>
  <c r="K22" i="51"/>
  <c r="L22" i="51"/>
  <c r="C22" i="51"/>
  <c r="M19" i="51" s="1"/>
  <c r="D18" i="51"/>
  <c r="E18" i="51"/>
  <c r="F18" i="51"/>
  <c r="G18" i="51"/>
  <c r="H18" i="51"/>
  <c r="I18" i="51"/>
  <c r="J18" i="51"/>
  <c r="K18" i="51"/>
  <c r="L18" i="51"/>
  <c r="C18" i="51"/>
  <c r="C26" i="39"/>
  <c r="D26" i="39"/>
  <c r="E26" i="39"/>
  <c r="N23" i="39" s="1"/>
  <c r="F26" i="39"/>
  <c r="G26" i="39"/>
  <c r="H26" i="39"/>
  <c r="I26" i="39"/>
  <c r="J26" i="39"/>
  <c r="K26" i="39"/>
  <c r="L26" i="39"/>
  <c r="D22" i="39"/>
  <c r="E22" i="39"/>
  <c r="M19" i="39" s="1"/>
  <c r="F22" i="39"/>
  <c r="G22" i="39"/>
  <c r="H22" i="39"/>
  <c r="I22" i="39"/>
  <c r="J22" i="39"/>
  <c r="K22" i="39"/>
  <c r="L22" i="39"/>
  <c r="C22" i="39"/>
  <c r="D18" i="39"/>
  <c r="M15" i="39" s="1"/>
  <c r="E18" i="39"/>
  <c r="F18" i="39"/>
  <c r="G18" i="39"/>
  <c r="H18" i="39"/>
  <c r="I18" i="39"/>
  <c r="J18" i="39"/>
  <c r="K18" i="39"/>
  <c r="L18" i="39"/>
  <c r="C18" i="39"/>
  <c r="D14" i="39"/>
  <c r="E14" i="39"/>
  <c r="M11" i="39" s="1"/>
  <c r="F14" i="39"/>
  <c r="G14" i="39"/>
  <c r="H14" i="39"/>
  <c r="I14" i="39"/>
  <c r="J14" i="39"/>
  <c r="K14" i="39"/>
  <c r="L14" i="39"/>
  <c r="C14" i="39"/>
  <c r="D10" i="39"/>
  <c r="E10" i="39"/>
  <c r="F10" i="39"/>
  <c r="G10" i="39"/>
  <c r="H10" i="39"/>
  <c r="I10" i="39"/>
  <c r="J10" i="39"/>
  <c r="K10" i="39"/>
  <c r="L10" i="39"/>
  <c r="C10" i="39"/>
  <c r="D6" i="39"/>
  <c r="M3" i="39"/>
  <c r="E6" i="39"/>
  <c r="F6" i="39"/>
  <c r="G6" i="39"/>
  <c r="H6" i="39"/>
  <c r="I6" i="39"/>
  <c r="J6" i="39"/>
  <c r="K6" i="39"/>
  <c r="L6" i="39"/>
  <c r="C6" i="39"/>
  <c r="M19" i="59"/>
  <c r="N7" i="54"/>
  <c r="C10" i="53"/>
  <c r="D10" i="53"/>
  <c r="E10" i="53"/>
  <c r="F10" i="53"/>
  <c r="G10" i="53"/>
  <c r="H10" i="53"/>
  <c r="I10" i="53"/>
  <c r="J10" i="53"/>
  <c r="K10" i="53"/>
  <c r="L10" i="53"/>
  <c r="M7" i="53"/>
  <c r="N7" i="53"/>
  <c r="O7" i="53"/>
  <c r="C14" i="53"/>
  <c r="D14" i="53"/>
  <c r="E14" i="53"/>
  <c r="F14" i="53"/>
  <c r="G14" i="53"/>
  <c r="H14" i="53"/>
  <c r="I14" i="53"/>
  <c r="J14" i="53"/>
  <c r="K14" i="53"/>
  <c r="M11" i="53"/>
  <c r="N11" i="53"/>
  <c r="O11" i="53"/>
  <c r="C18" i="53"/>
  <c r="D18" i="53"/>
  <c r="E18" i="53"/>
  <c r="F18" i="53"/>
  <c r="G18" i="53"/>
  <c r="H18" i="53"/>
  <c r="I18" i="53"/>
  <c r="J18" i="53"/>
  <c r="K18" i="53"/>
  <c r="M15" i="53"/>
  <c r="N15" i="53"/>
  <c r="O15" i="53"/>
  <c r="C26" i="53"/>
  <c r="D26" i="53"/>
  <c r="E26" i="53"/>
  <c r="F26" i="53"/>
  <c r="G26" i="53"/>
  <c r="H26" i="53"/>
  <c r="I26" i="53"/>
  <c r="J26" i="53"/>
  <c r="M23" i="53"/>
  <c r="N23" i="53"/>
  <c r="O23" i="53"/>
  <c r="P23" i="53"/>
  <c r="E9" i="1"/>
  <c r="P19" i="53"/>
  <c r="E8" i="1"/>
  <c r="P15" i="53"/>
  <c r="E7" i="1"/>
  <c r="P11" i="53"/>
  <c r="E6" i="1"/>
  <c r="P7" i="53"/>
  <c r="E5" i="1"/>
  <c r="P3" i="53"/>
  <c r="E4" i="1"/>
  <c r="M23" i="68"/>
  <c r="M19" i="68"/>
  <c r="L14" i="68"/>
  <c r="K14" i="68"/>
  <c r="J14" i="68"/>
  <c r="I14" i="68"/>
  <c r="H14" i="68"/>
  <c r="G14" i="68"/>
  <c r="F14" i="68"/>
  <c r="E14" i="68"/>
  <c r="D14" i="68"/>
  <c r="C14" i="68"/>
  <c r="M11" i="68"/>
  <c r="L26" i="67"/>
  <c r="K26" i="67"/>
  <c r="J26" i="67"/>
  <c r="I26" i="67"/>
  <c r="H26" i="67"/>
  <c r="G26" i="67"/>
  <c r="F26" i="67"/>
  <c r="E26" i="67"/>
  <c r="D26" i="67"/>
  <c r="C26" i="67"/>
  <c r="M23" i="67"/>
  <c r="M19" i="67"/>
  <c r="O19" i="67" s="1"/>
  <c r="L14" i="67"/>
  <c r="K14" i="67"/>
  <c r="J14" i="67"/>
  <c r="I14" i="67"/>
  <c r="H14" i="67"/>
  <c r="G14" i="67"/>
  <c r="F14" i="67"/>
  <c r="E14" i="67"/>
  <c r="D14" i="67"/>
  <c r="C14" i="67"/>
  <c r="M11" i="67"/>
  <c r="L14" i="66"/>
  <c r="K14" i="66"/>
  <c r="J14" i="66"/>
  <c r="I14" i="66"/>
  <c r="H14" i="66"/>
  <c r="G14" i="66"/>
  <c r="F14" i="66"/>
  <c r="E14" i="66"/>
  <c r="D14" i="66"/>
  <c r="C14" i="66"/>
  <c r="N3" i="65"/>
  <c r="L14" i="64"/>
  <c r="K14" i="64"/>
  <c r="J14" i="64"/>
  <c r="I14" i="64"/>
  <c r="H14" i="64"/>
  <c r="G14" i="64"/>
  <c r="F14" i="64"/>
  <c r="E14" i="64"/>
  <c r="D14" i="64"/>
  <c r="C14" i="64"/>
  <c r="L6" i="64"/>
  <c r="K6" i="64"/>
  <c r="J6" i="64"/>
  <c r="I6" i="64"/>
  <c r="H6" i="64"/>
  <c r="G6" i="64"/>
  <c r="F6" i="64"/>
  <c r="E6" i="64"/>
  <c r="D6" i="64"/>
  <c r="C6" i="64"/>
  <c r="L26" i="59"/>
  <c r="K26" i="59"/>
  <c r="J26" i="59"/>
  <c r="I26" i="59"/>
  <c r="H26" i="59"/>
  <c r="G26" i="59"/>
  <c r="F26" i="59"/>
  <c r="E26" i="59"/>
  <c r="D26" i="59"/>
  <c r="N23" i="59"/>
  <c r="C26" i="59"/>
  <c r="L14" i="59"/>
  <c r="K14" i="59"/>
  <c r="J14" i="59"/>
  <c r="I14" i="59"/>
  <c r="H14" i="59"/>
  <c r="G14" i="59"/>
  <c r="F14" i="59"/>
  <c r="E14" i="59"/>
  <c r="D14" i="59"/>
  <c r="N11" i="59"/>
  <c r="C14" i="59"/>
  <c r="L6" i="59"/>
  <c r="K6" i="59"/>
  <c r="J6" i="59"/>
  <c r="I6" i="59"/>
  <c r="H6" i="59"/>
  <c r="G6" i="59"/>
  <c r="F6" i="59"/>
  <c r="E6" i="59"/>
  <c r="D6" i="59"/>
  <c r="N3" i="59"/>
  <c r="C6" i="59"/>
  <c r="N23" i="58"/>
  <c r="N19" i="58"/>
  <c r="L14" i="58"/>
  <c r="K14" i="58"/>
  <c r="J14" i="58"/>
  <c r="I14" i="58"/>
  <c r="H14" i="58"/>
  <c r="G14" i="58"/>
  <c r="F14" i="58"/>
  <c r="E14" i="58"/>
  <c r="D14" i="58"/>
  <c r="C14" i="58"/>
  <c r="L6" i="58"/>
  <c r="K6" i="58"/>
  <c r="J6" i="58"/>
  <c r="I6" i="58"/>
  <c r="H6" i="58"/>
  <c r="G6" i="58"/>
  <c r="F6" i="58"/>
  <c r="E6" i="58"/>
  <c r="D6" i="58"/>
  <c r="C6" i="58"/>
  <c r="N3" i="58"/>
  <c r="N15" i="55"/>
  <c r="N11" i="55"/>
  <c r="L6" i="54"/>
  <c r="K6" i="54"/>
  <c r="J6" i="54"/>
  <c r="I6" i="54"/>
  <c r="H6" i="54"/>
  <c r="G6" i="54"/>
  <c r="F6" i="54"/>
  <c r="E6" i="54"/>
  <c r="D6" i="54"/>
  <c r="C6" i="54"/>
  <c r="M3" i="54"/>
  <c r="O3" i="54"/>
  <c r="N3" i="54"/>
  <c r="L26" i="53"/>
  <c r="K26" i="53"/>
  <c r="L22" i="53"/>
  <c r="K22" i="53"/>
  <c r="J22" i="53"/>
  <c r="I22" i="53"/>
  <c r="H22" i="53"/>
  <c r="G22" i="53"/>
  <c r="F22" i="53"/>
  <c r="E22" i="53"/>
  <c r="N19" i="53"/>
  <c r="D22" i="53"/>
  <c r="C22" i="53"/>
  <c r="M19" i="53"/>
  <c r="L18" i="53"/>
  <c r="L14" i="53"/>
  <c r="L6" i="53"/>
  <c r="K6" i="53"/>
  <c r="J6" i="53"/>
  <c r="I6" i="53"/>
  <c r="H6" i="53"/>
  <c r="G6" i="53"/>
  <c r="F6" i="53"/>
  <c r="E6" i="53"/>
  <c r="N3" i="53"/>
  <c r="D6" i="53"/>
  <c r="C6" i="53"/>
  <c r="M3" i="53"/>
  <c r="L14" i="51"/>
  <c r="K14" i="51"/>
  <c r="J14" i="51"/>
  <c r="I14" i="51"/>
  <c r="H14" i="51"/>
  <c r="G14" i="51"/>
  <c r="F14" i="51"/>
  <c r="E14" i="51"/>
  <c r="N11" i="51"/>
  <c r="D14" i="51"/>
  <c r="C14" i="51"/>
  <c r="M11" i="51"/>
  <c r="O11" i="51"/>
  <c r="L10" i="51"/>
  <c r="K10" i="51"/>
  <c r="J10" i="51"/>
  <c r="I10" i="51"/>
  <c r="H10" i="51"/>
  <c r="G10" i="51"/>
  <c r="F10" i="51"/>
  <c r="E10" i="51"/>
  <c r="N7" i="51"/>
  <c r="D10" i="51"/>
  <c r="C10" i="51"/>
  <c r="M7" i="51"/>
  <c r="O7" i="51"/>
  <c r="L6" i="51"/>
  <c r="K6" i="51"/>
  <c r="J6" i="51"/>
  <c r="I6" i="51"/>
  <c r="H6" i="51"/>
  <c r="G6" i="51"/>
  <c r="F6" i="51"/>
  <c r="E6" i="51"/>
  <c r="N3" i="51"/>
  <c r="D6" i="51"/>
  <c r="C6" i="51"/>
  <c r="M3" i="51"/>
  <c r="N15" i="52"/>
  <c r="M15" i="55"/>
  <c r="O15" i="55" s="1"/>
  <c r="N11" i="58"/>
  <c r="M3" i="58"/>
  <c r="O3" i="58"/>
  <c r="O11" i="68"/>
  <c r="N11" i="68"/>
  <c r="N23" i="67"/>
  <c r="N11" i="67"/>
  <c r="O23" i="67"/>
  <c r="N11" i="66"/>
  <c r="N15" i="66"/>
  <c r="M3" i="64"/>
  <c r="N7" i="64"/>
  <c r="N11" i="64"/>
  <c r="N11" i="62"/>
  <c r="N19" i="52"/>
  <c r="O19" i="52" s="1"/>
  <c r="O11" i="67"/>
  <c r="M11" i="66"/>
  <c r="M15" i="66"/>
  <c r="O15" i="66" s="1"/>
  <c r="M11" i="64"/>
  <c r="O11" i="64"/>
  <c r="M7" i="64"/>
  <c r="N3" i="64"/>
  <c r="O3" i="64"/>
  <c r="M23" i="64"/>
  <c r="O23" i="64" s="1"/>
  <c r="M11" i="59"/>
  <c r="O11" i="59"/>
  <c r="M23" i="59"/>
  <c r="O23" i="59"/>
  <c r="M3" i="59"/>
  <c r="O3" i="59"/>
  <c r="M11" i="58"/>
  <c r="M19" i="55"/>
  <c r="O19" i="53"/>
  <c r="O3" i="53"/>
  <c r="M11" i="52"/>
  <c r="M19" i="52"/>
  <c r="O3" i="51"/>
  <c r="O11" i="58"/>
  <c r="N11" i="39"/>
  <c r="M7" i="39"/>
  <c r="O7" i="39" s="1"/>
  <c r="N7" i="39"/>
  <c r="O11" i="66"/>
  <c r="N23" i="68" l="1"/>
  <c r="O23" i="68" s="1"/>
  <c r="O19" i="68"/>
  <c r="O15" i="68"/>
  <c r="M7" i="68"/>
  <c r="O7" i="68" s="1"/>
  <c r="M15" i="67"/>
  <c r="N15" i="67"/>
  <c r="O15" i="67" s="1"/>
  <c r="M7" i="67"/>
  <c r="O7" i="67" s="1"/>
  <c r="N3" i="67"/>
  <c r="O3" i="67" s="1"/>
  <c r="O23" i="66"/>
  <c r="M19" i="66"/>
  <c r="O19" i="66" s="1"/>
  <c r="N7" i="66"/>
  <c r="O7" i="66" s="1"/>
  <c r="N3" i="66"/>
  <c r="M3" i="66"/>
  <c r="N23" i="65"/>
  <c r="O23" i="65" s="1"/>
  <c r="M19" i="65"/>
  <c r="O19" i="65" s="1"/>
  <c r="N19" i="65"/>
  <c r="M15" i="65"/>
  <c r="O15" i="65" s="1"/>
  <c r="N15" i="65"/>
  <c r="O11" i="65"/>
  <c r="O7" i="65"/>
  <c r="M19" i="64"/>
  <c r="O19" i="64" s="1"/>
  <c r="N15" i="64"/>
  <c r="O15" i="64" s="1"/>
  <c r="O7" i="64"/>
  <c r="N23" i="62"/>
  <c r="O23" i="62" s="1"/>
  <c r="O19" i="62"/>
  <c r="M15" i="62"/>
  <c r="O15" i="62" s="1"/>
  <c r="N7" i="62"/>
  <c r="O7" i="62" s="1"/>
  <c r="M3" i="62"/>
  <c r="N3" i="62"/>
  <c r="O3" i="62" s="1"/>
  <c r="O19" i="59"/>
  <c r="M15" i="59"/>
  <c r="N15" i="59"/>
  <c r="O15" i="59" s="1"/>
  <c r="N7" i="59"/>
  <c r="O7" i="59" s="1"/>
  <c r="O15" i="58"/>
  <c r="M7" i="58"/>
  <c r="O7" i="58" s="1"/>
  <c r="N23" i="55"/>
  <c r="O23" i="55" s="1"/>
  <c r="O19" i="55"/>
  <c r="M7" i="55"/>
  <c r="O7" i="55" s="1"/>
  <c r="N23" i="54"/>
  <c r="O23" i="54" s="1"/>
  <c r="N19" i="54"/>
  <c r="O19" i="54" s="1"/>
  <c r="N15" i="54"/>
  <c r="O15" i="54" s="1"/>
  <c r="N11" i="54"/>
  <c r="O11" i="54" s="1"/>
  <c r="M7" i="54"/>
  <c r="O7" i="54" s="1"/>
  <c r="O11" i="52"/>
  <c r="M7" i="52"/>
  <c r="O7" i="52" s="1"/>
  <c r="O3" i="52"/>
  <c r="M23" i="51"/>
  <c r="O23" i="51" s="1"/>
  <c r="O19" i="51"/>
  <c r="M15" i="51"/>
  <c r="N15" i="51"/>
  <c r="M23" i="39"/>
  <c r="N19" i="39"/>
  <c r="O19" i="39" s="1"/>
  <c r="N15" i="39"/>
  <c r="O11" i="39"/>
  <c r="N3" i="39"/>
  <c r="O3" i="39" s="1"/>
  <c r="P15" i="68" l="1"/>
  <c r="Q15" i="68" s="1"/>
  <c r="P7" i="68"/>
  <c r="Q7" i="68" s="1"/>
  <c r="P19" i="68"/>
  <c r="Q19" i="68" s="1"/>
  <c r="P23" i="68"/>
  <c r="Q23" i="68" s="1"/>
  <c r="P3" i="68"/>
  <c r="Q3" i="68" s="1"/>
  <c r="P3" i="67"/>
  <c r="Q3" i="67" s="1"/>
  <c r="P15" i="67"/>
  <c r="Q15" i="67" s="1"/>
  <c r="P19" i="67"/>
  <c r="Q19" i="67" s="1"/>
  <c r="P7" i="67"/>
  <c r="Q7" i="67" s="1"/>
  <c r="O3" i="66"/>
  <c r="P7" i="66"/>
  <c r="Q7" i="66" s="1"/>
  <c r="P23" i="66"/>
  <c r="Q23" i="66" s="1"/>
  <c r="P15" i="66"/>
  <c r="Q15" i="66" s="1"/>
  <c r="P3" i="66"/>
  <c r="Q3" i="66" s="1"/>
  <c r="P19" i="66"/>
  <c r="Q19" i="66" s="1"/>
  <c r="P11" i="65"/>
  <c r="Q11" i="65" s="1"/>
  <c r="P19" i="65"/>
  <c r="Q19" i="65" s="1"/>
  <c r="P3" i="65"/>
  <c r="Q3" i="65" s="1"/>
  <c r="P23" i="65"/>
  <c r="Q23" i="65" s="1"/>
  <c r="P15" i="65"/>
  <c r="Q15" i="65" s="1"/>
  <c r="P7" i="65"/>
  <c r="Q7" i="65" s="1"/>
  <c r="P19" i="64"/>
  <c r="Q19" i="64" s="1"/>
  <c r="P23" i="64"/>
  <c r="Q23" i="64" s="1"/>
  <c r="P15" i="64"/>
  <c r="Q15" i="64" s="1"/>
  <c r="P7" i="64"/>
  <c r="Q7" i="64" s="1"/>
  <c r="P11" i="62"/>
  <c r="Q11" i="62" s="1"/>
  <c r="P3" i="62"/>
  <c r="Q3" i="62" s="1"/>
  <c r="P15" i="62"/>
  <c r="Q15" i="62" s="1"/>
  <c r="P19" i="62"/>
  <c r="Q19" i="62" s="1"/>
  <c r="P7" i="62"/>
  <c r="Q7" i="62" s="1"/>
  <c r="P23" i="62"/>
  <c r="Q23" i="62" s="1"/>
  <c r="P19" i="59"/>
  <c r="P3" i="59"/>
  <c r="P15" i="59"/>
  <c r="P11" i="59"/>
  <c r="P23" i="59"/>
  <c r="P7" i="59"/>
  <c r="P23" i="58"/>
  <c r="Q23" i="58" s="1"/>
  <c r="P19" i="58"/>
  <c r="Q19" i="58" s="1"/>
  <c r="P7" i="58"/>
  <c r="Q7" i="58" s="1"/>
  <c r="P15" i="58"/>
  <c r="J7" i="1" s="1"/>
  <c r="P3" i="58"/>
  <c r="P11" i="58"/>
  <c r="J6" i="1" s="1"/>
  <c r="P7" i="55"/>
  <c r="Q7" i="55" s="1"/>
  <c r="P15" i="55"/>
  <c r="Q15" i="55" s="1"/>
  <c r="P11" i="55"/>
  <c r="Q11" i="55" s="1"/>
  <c r="P23" i="55"/>
  <c r="Q23" i="55" s="1"/>
  <c r="P3" i="55"/>
  <c r="H4" i="1" s="1"/>
  <c r="P19" i="55"/>
  <c r="H8" i="1" s="1"/>
  <c r="P15" i="54"/>
  <c r="F7" i="1" s="1"/>
  <c r="P19" i="54"/>
  <c r="F8" i="1" s="1"/>
  <c r="P7" i="54"/>
  <c r="Q7" i="54" s="1"/>
  <c r="P3" i="54"/>
  <c r="F4" i="1" s="1"/>
  <c r="P11" i="54"/>
  <c r="Q11" i="54" s="1"/>
  <c r="P23" i="54"/>
  <c r="Q23" i="54" s="1"/>
  <c r="F9" i="1"/>
  <c r="P19" i="52"/>
  <c r="P23" i="52"/>
  <c r="P11" i="52"/>
  <c r="P7" i="52"/>
  <c r="P3" i="52"/>
  <c r="P15" i="52"/>
  <c r="O15" i="51"/>
  <c r="P19" i="51" s="1"/>
  <c r="O23" i="39"/>
  <c r="P3" i="39" s="1"/>
  <c r="O15" i="39"/>
  <c r="L8" i="1" l="1"/>
  <c r="Q19" i="59"/>
  <c r="Q7" i="59"/>
  <c r="L5" i="1"/>
  <c r="L9" i="1"/>
  <c r="L6" i="1"/>
  <c r="L7" i="1"/>
  <c r="Q15" i="59"/>
  <c r="L4" i="1"/>
  <c r="J8" i="1"/>
  <c r="Q15" i="58"/>
  <c r="J5" i="1"/>
  <c r="J4" i="1"/>
  <c r="J9" i="1"/>
  <c r="H5" i="1"/>
  <c r="H9" i="1"/>
  <c r="Q3" i="55"/>
  <c r="H7" i="1"/>
  <c r="Q19" i="55"/>
  <c r="H6" i="1"/>
  <c r="Q15" i="54"/>
  <c r="F6" i="1"/>
  <c r="Q19" i="54"/>
  <c r="F5" i="1"/>
  <c r="D6" i="1"/>
  <c r="Q11" i="52"/>
  <c r="Q15" i="52"/>
  <c r="D7" i="1"/>
  <c r="Q3" i="52"/>
  <c r="D4" i="1"/>
  <c r="D5" i="1"/>
  <c r="Q7" i="52"/>
  <c r="D9" i="1"/>
  <c r="Q23" i="52"/>
  <c r="D8" i="1"/>
  <c r="Q19" i="52"/>
  <c r="P11" i="51"/>
  <c r="P7" i="51"/>
  <c r="P15" i="51"/>
  <c r="P3" i="51"/>
  <c r="P23" i="51"/>
  <c r="C9" i="1" s="1"/>
  <c r="C8" i="1"/>
  <c r="P19" i="39"/>
  <c r="Q19" i="39" s="1"/>
  <c r="P7" i="39"/>
  <c r="Q7" i="39" s="1"/>
  <c r="P11" i="39"/>
  <c r="B6" i="1" s="1"/>
  <c r="P15" i="39"/>
  <c r="Q15" i="39" s="1"/>
  <c r="P23" i="39"/>
  <c r="B7" i="1"/>
  <c r="Q23" i="39"/>
  <c r="B9" i="1"/>
  <c r="Q3" i="39"/>
  <c r="B4" i="1"/>
  <c r="C5" i="1" l="1"/>
  <c r="C7" i="1"/>
  <c r="U7" i="1" s="1"/>
  <c r="C4" i="1"/>
  <c r="U4" i="1" s="1"/>
  <c r="C6" i="1"/>
  <c r="T6" i="1" s="1"/>
  <c r="B8" i="1"/>
  <c r="Q11" i="39"/>
  <c r="B5" i="1"/>
  <c r="U9" i="1"/>
  <c r="T9" i="1"/>
  <c r="T8" i="1"/>
  <c r="U8" i="1"/>
  <c r="U5" i="1" l="1"/>
  <c r="T7" i="1"/>
  <c r="T4" i="1"/>
  <c r="U6" i="1"/>
  <c r="T5" i="1"/>
  <c r="W6" i="1" l="1"/>
  <c r="W7" i="1"/>
  <c r="W9" i="1"/>
  <c r="W4" i="1"/>
  <c r="W8" i="1"/>
  <c r="W5" i="1"/>
</calcChain>
</file>

<file path=xl/sharedStrings.xml><?xml version="1.0" encoding="utf-8"?>
<sst xmlns="http://schemas.openxmlformats.org/spreadsheetml/2006/main" count="846" uniqueCount="173">
  <si>
    <t>JNR Boys H1</t>
  </si>
  <si>
    <t>Wave 1</t>
  </si>
  <si>
    <t>Wave 2</t>
  </si>
  <si>
    <t>Wave 3</t>
  </si>
  <si>
    <t>Wave 4</t>
  </si>
  <si>
    <t>Wave 5</t>
  </si>
  <si>
    <t>Wave 6</t>
  </si>
  <si>
    <t>Wave 7</t>
  </si>
  <si>
    <t>Wave 8</t>
  </si>
  <si>
    <t>Wave 9</t>
  </si>
  <si>
    <t>Wave 10</t>
  </si>
  <si>
    <t>Top Two Scores</t>
  </si>
  <si>
    <t>Heat Total</t>
  </si>
  <si>
    <t>Heat Placing</t>
  </si>
  <si>
    <t>Result</t>
  </si>
  <si>
    <t>Beaconhills B</t>
  </si>
  <si>
    <t>Judge 1</t>
  </si>
  <si>
    <t>Judge 2</t>
  </si>
  <si>
    <t>Ritz Baker</t>
  </si>
  <si>
    <t>Judge 3</t>
  </si>
  <si>
    <t>Average</t>
  </si>
  <si>
    <t>Beaconhills P</t>
  </si>
  <si>
    <t>Taj Abdullah</t>
  </si>
  <si>
    <t>Gippsland</t>
  </si>
  <si>
    <t>Levi Vardy</t>
  </si>
  <si>
    <t>Newhaven</t>
  </si>
  <si>
    <t>Ned Matthews</t>
  </si>
  <si>
    <t>Saint Pauls T</t>
  </si>
  <si>
    <t>Charlie May</t>
  </si>
  <si>
    <t>Saint Pauls W</t>
  </si>
  <si>
    <t>Fergus Hay</t>
  </si>
  <si>
    <t>JNR Girls H1</t>
  </si>
  <si>
    <t>Evie Kimber</t>
  </si>
  <si>
    <t>Charlie McMahon</t>
  </si>
  <si>
    <t>Georgia Joyce</t>
  </si>
  <si>
    <t>JNR Boys H2</t>
  </si>
  <si>
    <t>Louis Templeman</t>
  </si>
  <si>
    <t>Kane Wilson</t>
  </si>
  <si>
    <t>Darcey Langshaw</t>
  </si>
  <si>
    <t>Tijian Caldora</t>
  </si>
  <si>
    <t>Charlie Hopkins</t>
  </si>
  <si>
    <t>Thomas Connelly</t>
  </si>
  <si>
    <t>JNR Girls H2</t>
  </si>
  <si>
    <t>Jasmine Hume</t>
  </si>
  <si>
    <t>Frankie Balfour</t>
  </si>
  <si>
    <t>4,5</t>
  </si>
  <si>
    <t>Isla Bennett</t>
  </si>
  <si>
    <t>Wynter Krausz</t>
  </si>
  <si>
    <t>INTR Boys H1</t>
  </si>
  <si>
    <t>Oliver Finger</t>
  </si>
  <si>
    <t>Obi Vardy</t>
  </si>
  <si>
    <t>Zane Mathews</t>
  </si>
  <si>
    <t>Quincy Hay</t>
  </si>
  <si>
    <t>William Wang</t>
  </si>
  <si>
    <t>Thassia Baker</t>
  </si>
  <si>
    <t>Edie Rowbottom</t>
  </si>
  <si>
    <t>INTR Boys H2</t>
  </si>
  <si>
    <t>Lachlan Anderson</t>
  </si>
  <si>
    <t>Harry Hotchkin</t>
  </si>
  <si>
    <t>RAF Rodriguez</t>
  </si>
  <si>
    <t>Tavish Mahon</t>
  </si>
  <si>
    <t>Max Zeldenryk</t>
  </si>
  <si>
    <t>Lachlan McCarthy</t>
  </si>
  <si>
    <t>SNR Boys H1</t>
  </si>
  <si>
    <t>Frankie Kasputtis</t>
  </si>
  <si>
    <t>Tyler Duell</t>
  </si>
  <si>
    <t>Simon Connelly</t>
  </si>
  <si>
    <t>Jack De Araugo</t>
  </si>
  <si>
    <t>Zoe Scott</t>
  </si>
  <si>
    <t>SNR Boys H2</t>
  </si>
  <si>
    <t>Archie De La Rue</t>
  </si>
  <si>
    <t>River Henderson</t>
  </si>
  <si>
    <t>Flynn Musgrove</t>
  </si>
  <si>
    <t>JNR Boys Final</t>
  </si>
  <si>
    <t>Finals heat points must be entered manually into the overall score sheet from the school points column</t>
  </si>
  <si>
    <t>Finals Result</t>
  </si>
  <si>
    <t xml:space="preserve">School Points </t>
  </si>
  <si>
    <t>Yellow</t>
  </si>
  <si>
    <t>School:BCB</t>
  </si>
  <si>
    <t>Green</t>
  </si>
  <si>
    <t>School:BCP</t>
  </si>
  <si>
    <t>Red</t>
  </si>
  <si>
    <t>School:GG</t>
  </si>
  <si>
    <t>Blue</t>
  </si>
  <si>
    <t>School:NC</t>
  </si>
  <si>
    <t>Pink</t>
  </si>
  <si>
    <t>Tijuana Coldora</t>
  </si>
  <si>
    <t>White</t>
  </si>
  <si>
    <t>Louis Templeton</t>
  </si>
  <si>
    <t>JNR Girls Final</t>
  </si>
  <si>
    <t>School:</t>
  </si>
  <si>
    <t>Jasmine Hune</t>
  </si>
  <si>
    <t>School:STPW</t>
  </si>
  <si>
    <t>Winter Krausz</t>
  </si>
  <si>
    <t>INTR Boys Final</t>
  </si>
  <si>
    <t>Harry Hutchins</t>
  </si>
  <si>
    <t>Obi Oliver</t>
  </si>
  <si>
    <t>Zane Matthews</t>
  </si>
  <si>
    <t>Tavish McMahon</t>
  </si>
  <si>
    <t>STPW</t>
  </si>
  <si>
    <t>INTR Girls Final</t>
  </si>
  <si>
    <t>BCB</t>
  </si>
  <si>
    <t>Imogen Frederick</t>
  </si>
  <si>
    <t>Lulu Van Der Walt</t>
  </si>
  <si>
    <t>Katie Joyce</t>
  </si>
  <si>
    <t>SNR Boys Final</t>
  </si>
  <si>
    <t>SNR Girls Final</t>
  </si>
  <si>
    <t>Kidman Baker</t>
  </si>
  <si>
    <t>Eliza Webster</t>
  </si>
  <si>
    <t>Alice Bell</t>
  </si>
  <si>
    <t>Leta Panu</t>
  </si>
  <si>
    <t>SEISA Surfing Overall Score Table</t>
  </si>
  <si>
    <t>School</t>
  </si>
  <si>
    <t>Heats</t>
  </si>
  <si>
    <t>Finals</t>
  </si>
  <si>
    <t>Final Results</t>
  </si>
  <si>
    <t>JBH1</t>
  </si>
  <si>
    <t>JGH1</t>
  </si>
  <si>
    <t>JBH2</t>
  </si>
  <si>
    <t>JGH2</t>
  </si>
  <si>
    <t>IBH1</t>
  </si>
  <si>
    <t>IGH1</t>
  </si>
  <si>
    <t>IBH2</t>
  </si>
  <si>
    <t>IGH2</t>
  </si>
  <si>
    <t>SBH1</t>
  </si>
  <si>
    <t>SGH1</t>
  </si>
  <si>
    <t>SBH2</t>
  </si>
  <si>
    <t>SGH2</t>
  </si>
  <si>
    <t>JBF</t>
  </si>
  <si>
    <t>JGF</t>
  </si>
  <si>
    <t>IBF</t>
  </si>
  <si>
    <t>IGF</t>
  </si>
  <si>
    <t>SBF</t>
  </si>
  <si>
    <t>SGF</t>
  </si>
  <si>
    <t>Total</t>
  </si>
  <si>
    <t>Average HS</t>
  </si>
  <si>
    <t>Placing</t>
  </si>
  <si>
    <t xml:space="preserve">Tie Breaker </t>
  </si>
  <si>
    <t>In the event of a tie on points refer back to average heat score
(Average HS)</t>
  </si>
  <si>
    <t>Finals Points Entered Manually</t>
  </si>
  <si>
    <t>4th</t>
  </si>
  <si>
    <t>3rd</t>
  </si>
  <si>
    <t>2nd</t>
  </si>
  <si>
    <t>1st</t>
  </si>
  <si>
    <t>4 Points</t>
  </si>
  <si>
    <t>5 points</t>
  </si>
  <si>
    <t>Progress to Semi Final</t>
  </si>
  <si>
    <t>Progress to Final</t>
  </si>
  <si>
    <t>3 Points</t>
  </si>
  <si>
    <t>4 points</t>
  </si>
  <si>
    <t>2 Points</t>
  </si>
  <si>
    <t>3 points</t>
  </si>
  <si>
    <t>Repechage</t>
  </si>
  <si>
    <t>Eliminated</t>
  </si>
  <si>
    <t>1 Point</t>
  </si>
  <si>
    <t>2 points</t>
  </si>
  <si>
    <t>1 points</t>
  </si>
  <si>
    <t>Boys Winner</t>
  </si>
  <si>
    <t>2nd Place</t>
  </si>
  <si>
    <t>6 points</t>
  </si>
  <si>
    <t>3rd Place</t>
  </si>
  <si>
    <t>4th Place</t>
  </si>
  <si>
    <t>5th Place</t>
  </si>
  <si>
    <t>6th Place</t>
  </si>
  <si>
    <t>10 Points</t>
  </si>
  <si>
    <t>8 Points</t>
  </si>
  <si>
    <t>1 point</t>
  </si>
  <si>
    <t>Girls Winner</t>
  </si>
  <si>
    <t>6 Points</t>
  </si>
  <si>
    <t>20 points</t>
  </si>
  <si>
    <t>10 points</t>
  </si>
  <si>
    <t>15 points</t>
  </si>
  <si>
    <t>8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</si>
</sst>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DLaM Display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2"/>
      <color theme="1"/>
      <name val="ADLaM Display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8"/>
      <color theme="1"/>
      <name val="ADLaM Display"/>
    </font>
    <font>
      <b/>
      <sz val="9"/>
      <color theme="1"/>
      <name val="Calibri"/>
      <family val="2"/>
      <scheme val="minor"/>
    </font>
    <font>
      <b/>
      <sz val="14"/>
      <color theme="1"/>
      <name val="ADLaM Display"/>
    </font>
    <font>
      <b/>
      <sz val="16"/>
      <color rgb="FFFFC000"/>
      <name val="ADLaM Display"/>
    </font>
    <font>
      <b/>
      <sz val="16"/>
      <color rgb="FF00B050"/>
      <name val="ADLaM Display"/>
    </font>
    <font>
      <b/>
      <sz val="16"/>
      <color rgb="FFFF0000"/>
      <name val="ADLaM Display"/>
    </font>
    <font>
      <b/>
      <sz val="16"/>
      <color rgb="FF0070C0"/>
      <name val="ADLaM Display"/>
    </font>
    <font>
      <b/>
      <sz val="16"/>
      <color rgb="FFFB5BF0"/>
      <name val="ADLaM Display"/>
    </font>
    <font>
      <b/>
      <sz val="16"/>
      <color theme="1"/>
      <name val="ADLaM Display"/>
    </font>
    <font>
      <b/>
      <sz val="22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20"/>
      <color theme="1"/>
      <name val="Abadi"/>
      <family val="2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B5B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135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9" borderId="1" xfId="0" applyFont="1" applyFill="1" applyBorder="1" applyAlignment="1">
      <alignment horizontal="center" vertical="center" textRotation="90"/>
    </xf>
    <xf numFmtId="0" fontId="1" fillId="9" borderId="2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10" borderId="3" xfId="0" applyFont="1" applyFill="1" applyBorder="1" applyAlignment="1">
      <alignment horizontal="center" vertical="center" textRotation="90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8" fillId="3" borderId="2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1" fillId="11" borderId="14" xfId="0" applyFont="1" applyFill="1" applyBorder="1" applyAlignment="1">
      <alignment horizontal="center" vertical="center" textRotation="90"/>
    </xf>
    <xf numFmtId="0" fontId="0" fillId="11" borderId="30" xfId="0" applyFill="1" applyBorder="1" applyAlignment="1">
      <alignment horizontal="center" vertical="center"/>
    </xf>
    <xf numFmtId="0" fontId="0" fillId="11" borderId="28" xfId="0" applyFill="1" applyBorder="1" applyAlignment="1">
      <alignment horizontal="center" vertical="center"/>
    </xf>
    <xf numFmtId="0" fontId="10" fillId="6" borderId="31" xfId="0" applyFont="1" applyFill="1" applyBorder="1"/>
    <xf numFmtId="0" fontId="10" fillId="12" borderId="31" xfId="0" applyFont="1" applyFill="1" applyBorder="1"/>
    <xf numFmtId="0" fontId="10" fillId="5" borderId="31" xfId="0" applyFont="1" applyFill="1" applyBorder="1"/>
    <xf numFmtId="0" fontId="2" fillId="8" borderId="31" xfId="0" applyFont="1" applyFill="1" applyBorder="1" applyAlignment="1">
      <alignment horizontal="left" vertical="center"/>
    </xf>
    <xf numFmtId="0" fontId="10" fillId="4" borderId="29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0" fontId="0" fillId="13" borderId="30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0" fillId="13" borderId="33" xfId="0" applyFill="1" applyBorder="1" applyAlignment="1">
      <alignment horizontal="center" vertical="center"/>
    </xf>
    <xf numFmtId="0" fontId="0" fillId="11" borderId="33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164" fontId="0" fillId="9" borderId="34" xfId="0" applyNumberFormat="1" applyFill="1" applyBorder="1" applyAlignment="1">
      <alignment horizontal="center" vertical="center"/>
    </xf>
    <xf numFmtId="2" fontId="0" fillId="9" borderId="34" xfId="0" applyNumberForma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10" borderId="34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 textRotation="90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8" borderId="9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2" fillId="7" borderId="9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10" borderId="0" xfId="0" applyFont="1" applyFill="1" applyAlignment="1">
      <alignment horizontal="center" vertical="center" wrapText="1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11" borderId="13" xfId="0" applyFont="1" applyFill="1" applyBorder="1" applyAlignment="1">
      <alignment horizontal="center"/>
    </xf>
    <xf numFmtId="0" fontId="23" fillId="11" borderId="14" xfId="0" applyFont="1" applyFill="1" applyBorder="1" applyAlignment="1">
      <alignment horizontal="center"/>
    </xf>
    <xf numFmtId="0" fontId="23" fillId="11" borderId="15" xfId="0" applyFont="1" applyFill="1" applyBorder="1" applyAlignment="1">
      <alignment horizontal="center"/>
    </xf>
  </cellXfs>
  <cellStyles count="1">
    <cellStyle name="Normal" xfId="0" builtinId="0"/>
  </cellStyles>
  <dxfs count="2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B5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8102-9463-4C3B-B5AE-D505F5018488}">
  <sheetPr>
    <tabColor rgb="FF00B050"/>
  </sheetPr>
  <dimension ref="A1:R26"/>
  <sheetViews>
    <sheetView zoomScale="70" zoomScaleNormal="70" workbookViewId="0">
      <selection activeCell="C5" sqref="C5:L5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9.7109375" customWidth="1"/>
    <col min="18" max="18" width="14.42578125" bestFit="1" customWidth="1"/>
  </cols>
  <sheetData>
    <row r="1" spans="1:18" ht="21" customHeight="1" thickBot="1" x14ac:dyDescent="0.3">
      <c r="A1" s="75" t="s">
        <v>0</v>
      </c>
      <c r="B1" s="3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"/>
    </row>
    <row r="2" spans="1:18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7" t="s">
        <v>14</v>
      </c>
      <c r="R2" s="45"/>
    </row>
    <row r="3" spans="1:18" ht="15" customHeight="1" x14ac:dyDescent="0.25">
      <c r="A3" s="85" t="s">
        <v>15</v>
      </c>
      <c r="B3" s="17" t="s">
        <v>16</v>
      </c>
      <c r="C3" s="6">
        <v>1</v>
      </c>
      <c r="D3" s="7">
        <v>2</v>
      </c>
      <c r="E3" s="7">
        <v>1.5</v>
      </c>
      <c r="F3" s="23">
        <v>3</v>
      </c>
      <c r="G3" s="23">
        <v>2</v>
      </c>
      <c r="H3" s="23">
        <v>2.5</v>
      </c>
      <c r="I3" s="23">
        <v>3</v>
      </c>
      <c r="J3" s="23">
        <v>2</v>
      </c>
      <c r="K3" s="23">
        <v>1.5</v>
      </c>
      <c r="L3" s="8">
        <v>1</v>
      </c>
      <c r="M3" s="79">
        <f>LARGE(C6:L6, ROWS(A$3:A3))</f>
        <v>3</v>
      </c>
      <c r="N3" s="81">
        <f>LARGE(C6:L6, ROWS(A$3:A4))</f>
        <v>2.75</v>
      </c>
      <c r="O3" s="83">
        <f>SUM(M3:N3)</f>
        <v>5.75</v>
      </c>
      <c r="P3" s="72">
        <f>RANK(O3,O3:O26)</f>
        <v>3</v>
      </c>
      <c r="Q3" s="89" t="str">
        <f>VLOOKUP(P3,'FORMULAS DONT TOUCH'!$M$11:$N$16,2,TRUE)</f>
        <v>Progress to Final</v>
      </c>
      <c r="R3" s="29"/>
    </row>
    <row r="4" spans="1:18" ht="18" customHeight="1" thickBot="1" x14ac:dyDescent="0.3">
      <c r="A4" s="86"/>
      <c r="B4" s="17" t="s">
        <v>17</v>
      </c>
      <c r="C4" s="9">
        <v>1</v>
      </c>
      <c r="D4" s="5">
        <v>2</v>
      </c>
      <c r="E4" s="5">
        <v>1.5</v>
      </c>
      <c r="F4" s="24">
        <v>2.5</v>
      </c>
      <c r="G4" s="24">
        <v>2.2000000000000002</v>
      </c>
      <c r="H4" s="24">
        <v>2.7</v>
      </c>
      <c r="I4" s="24">
        <v>3</v>
      </c>
      <c r="J4" s="24">
        <v>2.1</v>
      </c>
      <c r="K4" s="24">
        <v>1.8</v>
      </c>
      <c r="L4" s="10">
        <v>1.7</v>
      </c>
      <c r="M4" s="79"/>
      <c r="N4" s="81"/>
      <c r="O4" s="83"/>
      <c r="P4" s="73"/>
      <c r="Q4" s="90"/>
      <c r="R4" s="29"/>
    </row>
    <row r="5" spans="1:18" ht="16.5" customHeight="1" thickBot="1" x14ac:dyDescent="0.3">
      <c r="A5" s="96" t="s">
        <v>18</v>
      </c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73"/>
      <c r="Q5" s="90"/>
      <c r="R5" s="29"/>
    </row>
    <row r="6" spans="1:18" ht="16.5" customHeight="1" thickBot="1" x14ac:dyDescent="0.3">
      <c r="A6" s="97"/>
      <c r="B6" s="18" t="s">
        <v>20</v>
      </c>
      <c r="C6" s="19">
        <f>AVERAGE(C3:C4)</f>
        <v>1</v>
      </c>
      <c r="D6" s="19">
        <f>AVERAGE(D3:D4)</f>
        <v>2</v>
      </c>
      <c r="E6" s="19">
        <f t="shared" ref="E6:L6" si="0">AVERAGE(E3:E4)</f>
        <v>1.5</v>
      </c>
      <c r="F6" s="19">
        <f t="shared" si="0"/>
        <v>2.75</v>
      </c>
      <c r="G6" s="19">
        <f t="shared" si="0"/>
        <v>2.1</v>
      </c>
      <c r="H6" s="19">
        <f t="shared" si="0"/>
        <v>2.6</v>
      </c>
      <c r="I6" s="19">
        <f t="shared" si="0"/>
        <v>3</v>
      </c>
      <c r="J6" s="19">
        <f t="shared" si="0"/>
        <v>2.0499999999999998</v>
      </c>
      <c r="K6" s="19">
        <f t="shared" si="0"/>
        <v>1.65</v>
      </c>
      <c r="L6" s="19">
        <f t="shared" si="0"/>
        <v>1.35</v>
      </c>
      <c r="M6" s="80"/>
      <c r="N6" s="82"/>
      <c r="O6" s="84"/>
      <c r="P6" s="74"/>
      <c r="Q6" s="91"/>
      <c r="R6" s="29"/>
    </row>
    <row r="7" spans="1:18" ht="15.95" customHeight="1" x14ac:dyDescent="0.25">
      <c r="A7" s="100" t="s">
        <v>21</v>
      </c>
      <c r="B7" s="17" t="s">
        <v>16</v>
      </c>
      <c r="C7" s="6">
        <v>1</v>
      </c>
      <c r="D7" s="7">
        <v>2.5</v>
      </c>
      <c r="E7" s="7">
        <v>3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3</v>
      </c>
      <c r="N7" s="81">
        <f>LARGE(C10:L10, ROWS(A$7:A8))</f>
        <v>2.25</v>
      </c>
      <c r="O7" s="83">
        <f>SUM(M7:N7)</f>
        <v>5.25</v>
      </c>
      <c r="P7" s="72">
        <f>RANK(O7,O3:O26)</f>
        <v>5</v>
      </c>
      <c r="Q7" s="89" t="str">
        <f>VLOOKUP(P7,'FORMULAS DONT TOUCH'!$M$11:$N$16,2,TRUE)</f>
        <v>Eliminated</v>
      </c>
      <c r="R7" s="29"/>
    </row>
    <row r="8" spans="1:18" ht="14.45" customHeight="1" thickBot="1" x14ac:dyDescent="0.3">
      <c r="A8" s="101"/>
      <c r="B8" s="17" t="s">
        <v>17</v>
      </c>
      <c r="C8" s="9">
        <v>0.5</v>
      </c>
      <c r="D8" s="5">
        <v>2</v>
      </c>
      <c r="E8" s="5">
        <v>3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73"/>
      <c r="Q8" s="90"/>
      <c r="R8" s="29"/>
    </row>
    <row r="9" spans="1:18" ht="15" customHeight="1" thickBot="1" x14ac:dyDescent="0.3">
      <c r="A9" s="92" t="s">
        <v>22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73"/>
      <c r="Q9" s="90"/>
      <c r="R9" s="29"/>
    </row>
    <row r="10" spans="1:18" ht="18.95" customHeight="1" thickBot="1" x14ac:dyDescent="0.3">
      <c r="A10" s="93"/>
      <c r="B10" s="18" t="s">
        <v>20</v>
      </c>
      <c r="C10" s="19">
        <f>AVERAGE(C7:C8)</f>
        <v>0.75</v>
      </c>
      <c r="D10" s="19">
        <f t="shared" ref="D10:L10" si="1">AVERAGE(D7:D8)</f>
        <v>2.25</v>
      </c>
      <c r="E10" s="19">
        <f t="shared" si="1"/>
        <v>3</v>
      </c>
      <c r="F10" s="19">
        <f t="shared" si="1"/>
        <v>0</v>
      </c>
      <c r="G10" s="19">
        <f t="shared" si="1"/>
        <v>0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74"/>
      <c r="Q10" s="91"/>
      <c r="R10" s="29"/>
    </row>
    <row r="11" spans="1:18" ht="13.5" customHeight="1" x14ac:dyDescent="0.25">
      <c r="A11" s="98" t="s">
        <v>23</v>
      </c>
      <c r="B11" s="17" t="s">
        <v>16</v>
      </c>
      <c r="C11" s="6">
        <v>4</v>
      </c>
      <c r="D11" s="7">
        <v>5</v>
      </c>
      <c r="E11" s="7">
        <v>5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5</v>
      </c>
      <c r="N11" s="81">
        <f>LARGE(C14:L14, ROWS(A$11:A12))</f>
        <v>4.75</v>
      </c>
      <c r="O11" s="83">
        <f>SUM(M11:N11)</f>
        <v>9.75</v>
      </c>
      <c r="P11" s="72">
        <f>RANK(O11,O3:O26)</f>
        <v>2</v>
      </c>
      <c r="Q11" s="89" t="str">
        <f>VLOOKUP(P11,'FORMULAS DONT TOUCH'!$M$11:$N$16,2,TRUE)</f>
        <v>Progress to Final</v>
      </c>
      <c r="R11" s="29"/>
    </row>
    <row r="12" spans="1:18" ht="14.45" customHeight="1" thickBot="1" x14ac:dyDescent="0.3">
      <c r="A12" s="99"/>
      <c r="B12" s="17" t="s">
        <v>17</v>
      </c>
      <c r="C12" s="9">
        <v>4</v>
      </c>
      <c r="D12" s="5">
        <v>4.5</v>
      </c>
      <c r="E12" s="5">
        <v>5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73"/>
      <c r="Q12" s="90"/>
      <c r="R12" s="29"/>
    </row>
    <row r="13" spans="1:18" ht="15" customHeight="1" thickBot="1" x14ac:dyDescent="0.3">
      <c r="A13" s="94" t="s">
        <v>24</v>
      </c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73"/>
      <c r="Q13" s="90"/>
      <c r="R13" s="29"/>
    </row>
    <row r="14" spans="1:18" ht="18.95" customHeight="1" thickBot="1" x14ac:dyDescent="0.3">
      <c r="A14" s="95"/>
      <c r="B14" s="18" t="s">
        <v>20</v>
      </c>
      <c r="C14" s="19">
        <f>AVERAGE(C11:C12)</f>
        <v>4</v>
      </c>
      <c r="D14" s="19">
        <f t="shared" ref="D14:L14" si="2">AVERAGE(D11:D12)</f>
        <v>4.75</v>
      </c>
      <c r="E14" s="19">
        <f t="shared" si="2"/>
        <v>5</v>
      </c>
      <c r="F14" s="19">
        <f t="shared" si="2"/>
        <v>0</v>
      </c>
      <c r="G14" s="19">
        <f t="shared" si="2"/>
        <v>0</v>
      </c>
      <c r="H14" s="19">
        <f t="shared" si="2"/>
        <v>0</v>
      </c>
      <c r="I14" s="19">
        <f t="shared" si="2"/>
        <v>0</v>
      </c>
      <c r="J14" s="19">
        <f t="shared" si="2"/>
        <v>0</v>
      </c>
      <c r="K14" s="19">
        <f t="shared" si="2"/>
        <v>0</v>
      </c>
      <c r="L14" s="19">
        <f t="shared" si="2"/>
        <v>0</v>
      </c>
      <c r="M14" s="80"/>
      <c r="N14" s="82"/>
      <c r="O14" s="84"/>
      <c r="P14" s="74"/>
      <c r="Q14" s="91"/>
      <c r="R14" s="29"/>
    </row>
    <row r="15" spans="1:18" ht="14.1" customHeight="1" x14ac:dyDescent="0.25">
      <c r="A15" s="87" t="s">
        <v>25</v>
      </c>
      <c r="B15" s="17" t="s">
        <v>16</v>
      </c>
      <c r="C15" s="6">
        <v>1.5</v>
      </c>
      <c r="D15" s="7">
        <v>7.5</v>
      </c>
      <c r="E15" s="7">
        <v>3</v>
      </c>
      <c r="F15" s="23">
        <v>5.3</v>
      </c>
      <c r="G15" s="23">
        <v>2</v>
      </c>
      <c r="H15" s="23">
        <v>6.5</v>
      </c>
      <c r="I15" s="23">
        <v>0</v>
      </c>
      <c r="J15" s="23">
        <v>0</v>
      </c>
      <c r="K15" s="23">
        <v>0</v>
      </c>
      <c r="L15" s="8">
        <v>0</v>
      </c>
      <c r="M15" s="79">
        <f>LARGE(C18:L18, ROWS(A$15:A15))</f>
        <v>7.25</v>
      </c>
      <c r="N15" s="81">
        <f>LARGE(C18:L18, ROWS(A$15:A16))</f>
        <v>6.5</v>
      </c>
      <c r="O15" s="83">
        <f>SUM(M15:N15)</f>
        <v>13.75</v>
      </c>
      <c r="P15" s="72">
        <f>RANK(O15,O3:O26)</f>
        <v>1</v>
      </c>
      <c r="Q15" s="89" t="str">
        <f>VLOOKUP(P15,'FORMULAS DONT TOUCH'!$M$11:$N$16,2,TRUE)</f>
        <v>Progress to Final</v>
      </c>
      <c r="R15" s="29"/>
    </row>
    <row r="16" spans="1:18" ht="14.45" customHeight="1" thickBot="1" x14ac:dyDescent="0.3">
      <c r="A16" s="88"/>
      <c r="B16" s="17" t="s">
        <v>17</v>
      </c>
      <c r="C16" s="9">
        <v>1</v>
      </c>
      <c r="D16" s="5">
        <v>7</v>
      </c>
      <c r="E16" s="5">
        <v>3</v>
      </c>
      <c r="F16" s="24">
        <v>5.5</v>
      </c>
      <c r="G16" s="24">
        <v>2</v>
      </c>
      <c r="H16" s="24">
        <v>6.5</v>
      </c>
      <c r="I16" s="24">
        <v>0</v>
      </c>
      <c r="J16" s="24">
        <v>0</v>
      </c>
      <c r="K16" s="24">
        <v>0</v>
      </c>
      <c r="L16" s="10">
        <v>0</v>
      </c>
      <c r="M16" s="79"/>
      <c r="N16" s="81"/>
      <c r="O16" s="83"/>
      <c r="P16" s="73"/>
      <c r="Q16" s="90"/>
      <c r="R16" s="29"/>
    </row>
    <row r="17" spans="1:18" ht="15" customHeight="1" thickBot="1" x14ac:dyDescent="0.3">
      <c r="A17" s="110" t="s">
        <v>26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73"/>
      <c r="Q17" s="90"/>
      <c r="R17" s="29"/>
    </row>
    <row r="18" spans="1:18" ht="18.95" customHeight="1" thickBot="1" x14ac:dyDescent="0.3">
      <c r="A18" s="111"/>
      <c r="B18" s="18" t="s">
        <v>20</v>
      </c>
      <c r="C18" s="19">
        <f>AVERAGE(C15:C16)</f>
        <v>1.25</v>
      </c>
      <c r="D18" s="19">
        <f t="shared" ref="D18:L18" si="3">AVERAGE(D15:D16)</f>
        <v>7.25</v>
      </c>
      <c r="E18" s="19">
        <f t="shared" si="3"/>
        <v>3</v>
      </c>
      <c r="F18" s="19">
        <f t="shared" si="3"/>
        <v>5.4</v>
      </c>
      <c r="G18" s="19">
        <f t="shared" si="3"/>
        <v>2</v>
      </c>
      <c r="H18" s="19">
        <f t="shared" si="3"/>
        <v>6.5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74"/>
      <c r="Q18" s="91"/>
      <c r="R18" s="29"/>
    </row>
    <row r="19" spans="1:18" ht="15" customHeight="1" x14ac:dyDescent="0.25">
      <c r="A19" s="104" t="s">
        <v>27</v>
      </c>
      <c r="B19" s="17" t="s">
        <v>16</v>
      </c>
      <c r="C19" s="6">
        <v>2.5</v>
      </c>
      <c r="D19" s="7">
        <v>3</v>
      </c>
      <c r="E19" s="7">
        <v>0.5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8">
        <v>0</v>
      </c>
      <c r="M19" s="79">
        <f>LARGE(C22:L22, ROWS(A$19:A19))</f>
        <v>2.75</v>
      </c>
      <c r="N19" s="81">
        <f>LARGE(C22:L22, ROWS(A$19:A20))</f>
        <v>2.75</v>
      </c>
      <c r="O19" s="83">
        <f>SUM(M19:N19)</f>
        <v>5.5</v>
      </c>
      <c r="P19" s="72">
        <f>RANK(O19,O3:O26)</f>
        <v>4</v>
      </c>
      <c r="Q19" s="89" t="str">
        <f>VLOOKUP(P19,'FORMULAS DONT TOUCH'!$M$11:$N$16,2,TRUE)</f>
        <v>Eliminated</v>
      </c>
      <c r="R19" s="29"/>
    </row>
    <row r="20" spans="1:18" ht="14.45" customHeight="1" thickBot="1" x14ac:dyDescent="0.3">
      <c r="A20" s="105"/>
      <c r="B20" s="17" t="s">
        <v>17</v>
      </c>
      <c r="C20" s="9">
        <v>3</v>
      </c>
      <c r="D20" s="5">
        <v>2.5</v>
      </c>
      <c r="E20" s="5">
        <v>0.5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10">
        <v>0</v>
      </c>
      <c r="M20" s="79"/>
      <c r="N20" s="81"/>
      <c r="O20" s="83"/>
      <c r="P20" s="73"/>
      <c r="Q20" s="90"/>
      <c r="R20" s="29"/>
    </row>
    <row r="21" spans="1:18" ht="15" customHeight="1" thickBot="1" x14ac:dyDescent="0.3">
      <c r="A21" s="106" t="s">
        <v>28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73"/>
      <c r="Q21" s="90"/>
      <c r="R21" s="29"/>
    </row>
    <row r="22" spans="1:18" ht="18.95" customHeight="1" thickBot="1" x14ac:dyDescent="0.3">
      <c r="A22" s="107"/>
      <c r="B22" s="18" t="s">
        <v>20</v>
      </c>
      <c r="C22" s="19">
        <f>AVERAGE(C19:C20)</f>
        <v>2.75</v>
      </c>
      <c r="D22" s="19">
        <f t="shared" ref="D22:L22" si="4">AVERAGE(D19:D20)</f>
        <v>2.75</v>
      </c>
      <c r="E22" s="19">
        <f t="shared" si="4"/>
        <v>0.5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74"/>
      <c r="Q22" s="91"/>
      <c r="R22" s="29"/>
    </row>
    <row r="23" spans="1:18" ht="21.6" customHeight="1" x14ac:dyDescent="0.25">
      <c r="A23" s="102" t="s">
        <v>29</v>
      </c>
      <c r="B23" s="17" t="s">
        <v>16</v>
      </c>
      <c r="C23" s="6">
        <v>1.5</v>
      </c>
      <c r="D23" s="7">
        <v>2</v>
      </c>
      <c r="E23" s="7">
        <v>2</v>
      </c>
      <c r="F23" s="23">
        <v>1</v>
      </c>
      <c r="G23" s="23">
        <v>0.5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2.25</v>
      </c>
      <c r="N23" s="81">
        <f>LARGE(C26:L26, ROWS(A$23:A24))</f>
        <v>2</v>
      </c>
      <c r="O23" s="83">
        <f>SUM(M23:N23)</f>
        <v>4.25</v>
      </c>
      <c r="P23" s="72">
        <f>RANK(O23,O3:O26)</f>
        <v>6</v>
      </c>
      <c r="Q23" s="89" t="str">
        <f>VLOOKUP(P23,'FORMULAS DONT TOUCH'!$M$11:$N$16,2,TRUE)</f>
        <v>Eliminated</v>
      </c>
      <c r="R23" s="29"/>
    </row>
    <row r="24" spans="1:18" ht="15.75" thickBot="1" x14ac:dyDescent="0.3">
      <c r="A24" s="103"/>
      <c r="B24" s="17" t="s">
        <v>17</v>
      </c>
      <c r="C24" s="9">
        <v>1.5</v>
      </c>
      <c r="D24" s="5">
        <v>2</v>
      </c>
      <c r="E24" s="5">
        <v>2.5</v>
      </c>
      <c r="F24" s="24">
        <v>1.2</v>
      </c>
      <c r="G24" s="24">
        <v>0.5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73"/>
      <c r="Q24" s="90"/>
      <c r="R24" s="29"/>
    </row>
    <row r="25" spans="1:18" ht="15.75" thickBot="1" x14ac:dyDescent="0.3">
      <c r="A25" s="108" t="s">
        <v>30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73"/>
      <c r="Q25" s="90"/>
      <c r="R25" s="29"/>
    </row>
    <row r="26" spans="1:18" ht="19.5" thickBot="1" x14ac:dyDescent="0.3">
      <c r="A26" s="109"/>
      <c r="B26" s="18" t="s">
        <v>20</v>
      </c>
      <c r="C26" s="19">
        <f>AVERAGE(C23:C24)</f>
        <v>1.5</v>
      </c>
      <c r="D26" s="19">
        <f t="shared" ref="D26:L26" si="5">AVERAGE(D23:D24)</f>
        <v>2</v>
      </c>
      <c r="E26" s="19">
        <f t="shared" si="5"/>
        <v>2.25</v>
      </c>
      <c r="F26" s="19">
        <f t="shared" si="5"/>
        <v>1.1000000000000001</v>
      </c>
      <c r="G26" s="19">
        <f t="shared" si="5"/>
        <v>0.5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74"/>
      <c r="Q26" s="91"/>
      <c r="R26" s="29"/>
    </row>
  </sheetData>
  <mergeCells count="44">
    <mergeCell ref="Q11:Q14"/>
    <mergeCell ref="P19:P22"/>
    <mergeCell ref="A21:A22"/>
    <mergeCell ref="P15:P18"/>
    <mergeCell ref="P23:P26"/>
    <mergeCell ref="Q23:Q26"/>
    <mergeCell ref="Q19:Q22"/>
    <mergeCell ref="Q15:Q18"/>
    <mergeCell ref="A25:A26"/>
    <mergeCell ref="M23:M26"/>
    <mergeCell ref="N23:N26"/>
    <mergeCell ref="O23:O26"/>
    <mergeCell ref="M15:M18"/>
    <mergeCell ref="N15:N18"/>
    <mergeCell ref="O15:O18"/>
    <mergeCell ref="A17:A18"/>
    <mergeCell ref="M19:M22"/>
    <mergeCell ref="N19:N22"/>
    <mergeCell ref="O19:O22"/>
    <mergeCell ref="A23:A24"/>
    <mergeCell ref="A19:A20"/>
    <mergeCell ref="A15:A16"/>
    <mergeCell ref="Q7:Q10"/>
    <mergeCell ref="A9:A10"/>
    <mergeCell ref="P3:P6"/>
    <mergeCell ref="A13:A14"/>
    <mergeCell ref="A5:A6"/>
    <mergeCell ref="M7:M10"/>
    <mergeCell ref="N7:N10"/>
    <mergeCell ref="O7:O10"/>
    <mergeCell ref="P7:P10"/>
    <mergeCell ref="Q3:Q6"/>
    <mergeCell ref="A11:A12"/>
    <mergeCell ref="A7:A8"/>
    <mergeCell ref="M11:M14"/>
    <mergeCell ref="N11:N14"/>
    <mergeCell ref="O11:O14"/>
    <mergeCell ref="P11:P14"/>
    <mergeCell ref="A1:A2"/>
    <mergeCell ref="M2:N2"/>
    <mergeCell ref="M3:M6"/>
    <mergeCell ref="N3:N6"/>
    <mergeCell ref="O3:O6"/>
    <mergeCell ref="A3:A4"/>
  </mergeCells>
  <conditionalFormatting sqref="Q3:Q26">
    <cfRule type="containsText" dxfId="21" priority="1" operator="containsText" text="Eliminated">
      <formula>NOT(ISERROR(SEARCH("Eliminated",Q3)))</formula>
    </cfRule>
    <cfRule type="containsText" dxfId="20" priority="2" operator="containsText" text="Progress to Final">
      <formula>NOT(ISERROR(SEARCH("Progress to Final",Q3)))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7E89-BC34-43A6-A865-22F73365C182}">
  <sheetPr>
    <tabColor rgb="FF00B050"/>
  </sheetPr>
  <dimension ref="A1:Q26"/>
  <sheetViews>
    <sheetView zoomScale="70" zoomScaleNormal="70" workbookViewId="0">
      <selection activeCell="T16" sqref="T16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14.42578125" bestFit="1" customWidth="1"/>
  </cols>
  <sheetData>
    <row r="1" spans="1:17" ht="21" customHeight="1" thickBot="1" x14ac:dyDescent="0.3">
      <c r="A1" s="75" t="s">
        <v>89</v>
      </c>
      <c r="B1" s="3"/>
      <c r="C1" s="116" t="s">
        <v>74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8" t="s">
        <v>76</v>
      </c>
    </row>
    <row r="3" spans="1:17" ht="15" customHeight="1" x14ac:dyDescent="0.25">
      <c r="A3" s="26" t="s">
        <v>77</v>
      </c>
      <c r="B3" s="17" t="s">
        <v>16</v>
      </c>
      <c r="C3" s="6">
        <v>0</v>
      </c>
      <c r="D3" s="7">
        <v>0</v>
      </c>
      <c r="E3" s="7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0</v>
      </c>
      <c r="N3" s="81">
        <f>LARGE(C6:L6, ROWS(A$3:A4))</f>
        <v>0</v>
      </c>
      <c r="O3" s="83">
        <f>SUM(M3:N3)</f>
        <v>0</v>
      </c>
      <c r="P3" s="118"/>
      <c r="Q3" s="114"/>
    </row>
    <row r="4" spans="1:17" ht="18" customHeight="1" thickBot="1" x14ac:dyDescent="0.3">
      <c r="A4" s="44" t="s">
        <v>90</v>
      </c>
      <c r="B4" s="17" t="s">
        <v>17</v>
      </c>
      <c r="C4" s="9">
        <v>0</v>
      </c>
      <c r="D4" s="5">
        <v>0</v>
      </c>
      <c r="E4" s="5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119"/>
      <c r="Q4" s="114"/>
    </row>
    <row r="5" spans="1:17" ht="16.5" customHeight="1" thickBot="1" x14ac:dyDescent="0.3">
      <c r="A5" s="96"/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119"/>
      <c r="Q5" s="114"/>
    </row>
    <row r="6" spans="1:17" ht="16.5" customHeight="1" thickBot="1" x14ac:dyDescent="0.3">
      <c r="A6" s="97"/>
      <c r="B6" s="18" t="s">
        <v>20</v>
      </c>
      <c r="C6" s="19">
        <f>AVERAGE(C3:C5)</f>
        <v>0</v>
      </c>
      <c r="D6" s="20">
        <f>AVERAGE(D3:D5)</f>
        <v>0</v>
      </c>
      <c r="E6" s="20">
        <f t="shared" ref="E6:L6" si="0">AVERAGE(E3:E5)</f>
        <v>0</v>
      </c>
      <c r="F6" s="20">
        <f t="shared" si="0"/>
        <v>0</v>
      </c>
      <c r="G6" s="20">
        <f t="shared" si="0"/>
        <v>0</v>
      </c>
      <c r="H6" s="20">
        <f t="shared" si="0"/>
        <v>0</v>
      </c>
      <c r="I6" s="20">
        <f t="shared" si="0"/>
        <v>0</v>
      </c>
      <c r="J6" s="20">
        <f t="shared" si="0"/>
        <v>0</v>
      </c>
      <c r="K6" s="20">
        <f t="shared" si="0"/>
        <v>0</v>
      </c>
      <c r="L6" s="21">
        <f t="shared" si="0"/>
        <v>0</v>
      </c>
      <c r="M6" s="80"/>
      <c r="N6" s="82"/>
      <c r="O6" s="84"/>
      <c r="P6" s="120"/>
      <c r="Q6" s="115"/>
    </row>
    <row r="7" spans="1:17" ht="15.95" customHeight="1" x14ac:dyDescent="0.25">
      <c r="A7" s="39" t="s">
        <v>79</v>
      </c>
      <c r="B7" s="17" t="s">
        <v>16</v>
      </c>
      <c r="C7" s="6">
        <v>1.5</v>
      </c>
      <c r="D7" s="7">
        <v>2</v>
      </c>
      <c r="E7" s="7">
        <v>2</v>
      </c>
      <c r="F7" s="23">
        <v>1.2</v>
      </c>
      <c r="G7" s="23">
        <v>1.8</v>
      </c>
      <c r="H7" s="23">
        <v>2</v>
      </c>
      <c r="I7" s="23">
        <v>3.5</v>
      </c>
      <c r="J7" s="23">
        <v>1.8</v>
      </c>
      <c r="K7" s="23">
        <v>1</v>
      </c>
      <c r="L7" s="8">
        <v>0</v>
      </c>
      <c r="M7" s="79">
        <f>LARGE(C10:L10, ROWS(A$7:A7))</f>
        <v>3.35</v>
      </c>
      <c r="N7" s="81">
        <f>LARGE(C10:L10, ROWS(A$7:A8))</f>
        <v>2</v>
      </c>
      <c r="O7" s="83">
        <f>SUM(M7:N7)</f>
        <v>5.35</v>
      </c>
      <c r="P7" s="118">
        <f>RANK(O7,O3:O26)</f>
        <v>3</v>
      </c>
      <c r="Q7" s="114" t="str">
        <f>VLOOKUP(P7,'FORMULAS DONT TOUCH'!$K$23:$L$28,2,TRUE)</f>
        <v>6 points</v>
      </c>
    </row>
    <row r="8" spans="1:17" ht="14.45" customHeight="1" thickBot="1" x14ac:dyDescent="0.3">
      <c r="A8" s="44" t="s">
        <v>80</v>
      </c>
      <c r="B8" s="17" t="s">
        <v>17</v>
      </c>
      <c r="C8" s="9">
        <v>1.5</v>
      </c>
      <c r="D8" s="5">
        <v>1.7</v>
      </c>
      <c r="E8" s="5">
        <v>2</v>
      </c>
      <c r="F8" s="24">
        <v>1.5</v>
      </c>
      <c r="G8" s="24">
        <v>1.5</v>
      </c>
      <c r="H8" s="24">
        <v>2</v>
      </c>
      <c r="I8" s="24">
        <v>3.2</v>
      </c>
      <c r="J8" s="24">
        <v>1.5</v>
      </c>
      <c r="K8" s="24">
        <v>1</v>
      </c>
      <c r="L8" s="10">
        <v>0</v>
      </c>
      <c r="M8" s="79"/>
      <c r="N8" s="81"/>
      <c r="O8" s="83"/>
      <c r="P8" s="119"/>
      <c r="Q8" s="114"/>
    </row>
    <row r="9" spans="1:17" ht="15" customHeight="1" thickBot="1" x14ac:dyDescent="0.3">
      <c r="A9" s="92" t="s">
        <v>91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119"/>
      <c r="Q9" s="114"/>
    </row>
    <row r="10" spans="1:17" ht="18.95" customHeight="1" thickBot="1" x14ac:dyDescent="0.3">
      <c r="A10" s="93"/>
      <c r="B10" s="18" t="s">
        <v>20</v>
      </c>
      <c r="C10" s="19">
        <f>AVERAGE(C7:C8)</f>
        <v>1.5</v>
      </c>
      <c r="D10" s="19">
        <f t="shared" ref="D10:L10" si="1">AVERAGE(D7:D8)</f>
        <v>1.85</v>
      </c>
      <c r="E10" s="19">
        <f t="shared" si="1"/>
        <v>2</v>
      </c>
      <c r="F10" s="19">
        <f t="shared" si="1"/>
        <v>1.35</v>
      </c>
      <c r="G10" s="19">
        <f t="shared" si="1"/>
        <v>1.65</v>
      </c>
      <c r="H10" s="19">
        <f t="shared" si="1"/>
        <v>2</v>
      </c>
      <c r="I10" s="19">
        <f t="shared" si="1"/>
        <v>3.35</v>
      </c>
      <c r="J10" s="19">
        <f t="shared" si="1"/>
        <v>1.65</v>
      </c>
      <c r="K10" s="19">
        <f t="shared" si="1"/>
        <v>1</v>
      </c>
      <c r="L10" s="19">
        <f t="shared" si="1"/>
        <v>0</v>
      </c>
      <c r="M10" s="80"/>
      <c r="N10" s="82"/>
      <c r="O10" s="84"/>
      <c r="P10" s="120"/>
      <c r="Q10" s="115"/>
    </row>
    <row r="11" spans="1:17" ht="13.5" customHeight="1" x14ac:dyDescent="0.25">
      <c r="A11" s="40" t="s">
        <v>81</v>
      </c>
      <c r="B11" s="17" t="s">
        <v>16</v>
      </c>
      <c r="C11" s="6">
        <v>0</v>
      </c>
      <c r="D11" s="7">
        <v>0</v>
      </c>
      <c r="E11" s="7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0</v>
      </c>
      <c r="N11" s="81">
        <f>LARGE(C14:L14, ROWS(A$11:A12))</f>
        <v>0</v>
      </c>
      <c r="O11" s="83">
        <f>SUM(M11:N11)</f>
        <v>0</v>
      </c>
      <c r="P11" s="118"/>
      <c r="Q11" s="114"/>
    </row>
    <row r="12" spans="1:17" ht="14.45" customHeight="1" thickBot="1" x14ac:dyDescent="0.3">
      <c r="A12" s="44" t="s">
        <v>82</v>
      </c>
      <c r="B12" s="17" t="s">
        <v>17</v>
      </c>
      <c r="C12" s="9">
        <v>0</v>
      </c>
      <c r="D12" s="5">
        <v>0</v>
      </c>
      <c r="E12" s="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119"/>
      <c r="Q12" s="114"/>
    </row>
    <row r="13" spans="1:17" ht="15" customHeight="1" thickBot="1" x14ac:dyDescent="0.3">
      <c r="A13" s="94"/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119"/>
      <c r="Q13" s="114"/>
    </row>
    <row r="14" spans="1:17" ht="18.95" customHeight="1" thickBot="1" x14ac:dyDescent="0.3">
      <c r="A14" s="95"/>
      <c r="B14" s="18" t="s">
        <v>20</v>
      </c>
      <c r="C14" s="19">
        <f>AVERAGE(C11:C13)</f>
        <v>0</v>
      </c>
      <c r="D14" s="20">
        <f>AVERAGE(D11:D13)</f>
        <v>0</v>
      </c>
      <c r="E14" s="20">
        <f t="shared" ref="E14:L14" si="2">AVERAGE(E11:E13)</f>
        <v>0</v>
      </c>
      <c r="F14" s="20">
        <f t="shared" si="2"/>
        <v>0</v>
      </c>
      <c r="G14" s="20">
        <f t="shared" si="2"/>
        <v>0</v>
      </c>
      <c r="H14" s="20">
        <f t="shared" si="2"/>
        <v>0</v>
      </c>
      <c r="I14" s="20">
        <f t="shared" si="2"/>
        <v>0</v>
      </c>
      <c r="J14" s="20">
        <f t="shared" si="2"/>
        <v>0</v>
      </c>
      <c r="K14" s="20">
        <f t="shared" si="2"/>
        <v>0</v>
      </c>
      <c r="L14" s="21">
        <f t="shared" si="2"/>
        <v>0</v>
      </c>
      <c r="M14" s="80"/>
      <c r="N14" s="82"/>
      <c r="O14" s="84"/>
      <c r="P14" s="120"/>
      <c r="Q14" s="115"/>
    </row>
    <row r="15" spans="1:17" ht="14.1" customHeight="1" x14ac:dyDescent="0.25">
      <c r="A15" s="41" t="s">
        <v>83</v>
      </c>
      <c r="B15" s="17" t="s">
        <v>16</v>
      </c>
      <c r="C15" s="6">
        <v>3.5</v>
      </c>
      <c r="D15" s="7">
        <v>2.5</v>
      </c>
      <c r="E15" s="7">
        <v>2</v>
      </c>
      <c r="F15" s="23">
        <v>2.2000000000000002</v>
      </c>
      <c r="G15" s="23">
        <v>2.5</v>
      </c>
      <c r="H15" s="23">
        <v>3</v>
      </c>
      <c r="I15" s="23">
        <v>4</v>
      </c>
      <c r="J15" s="23">
        <v>1</v>
      </c>
      <c r="K15" s="23">
        <v>1.5</v>
      </c>
      <c r="L15" s="8">
        <v>3.8</v>
      </c>
      <c r="M15" s="79">
        <f>LARGE(C18:L18, ROWS(A$15:A15))</f>
        <v>4</v>
      </c>
      <c r="N15" s="81">
        <f>LARGE(C18:L18, ROWS(A$15:A16))</f>
        <v>3.8</v>
      </c>
      <c r="O15" s="83">
        <f>SUM(M15:N15)</f>
        <v>7.8</v>
      </c>
      <c r="P15" s="118">
        <f>RANK(O15,O3:O26)</f>
        <v>1</v>
      </c>
      <c r="Q15" s="114" t="str">
        <f>VLOOKUP(P15,'FORMULAS DONT TOUCH'!$K$23:$L$28,2,TRUE)</f>
        <v>10 points</v>
      </c>
    </row>
    <row r="16" spans="1:17" ht="14.45" customHeight="1" thickBot="1" x14ac:dyDescent="0.3">
      <c r="A16" s="44" t="s">
        <v>84</v>
      </c>
      <c r="B16" s="17" t="s">
        <v>17</v>
      </c>
      <c r="C16" s="9">
        <v>3.5</v>
      </c>
      <c r="D16" s="5">
        <v>2</v>
      </c>
      <c r="E16" s="5">
        <v>1.5</v>
      </c>
      <c r="F16" s="24">
        <v>2.2000000000000002</v>
      </c>
      <c r="G16" s="24">
        <v>2.5</v>
      </c>
      <c r="H16" s="24">
        <v>3</v>
      </c>
      <c r="I16" s="24">
        <v>4</v>
      </c>
      <c r="J16" s="24">
        <v>1</v>
      </c>
      <c r="K16" s="24">
        <v>1</v>
      </c>
      <c r="L16" s="10">
        <v>3.8</v>
      </c>
      <c r="M16" s="79"/>
      <c r="N16" s="81"/>
      <c r="O16" s="83"/>
      <c r="P16" s="119"/>
      <c r="Q16" s="114"/>
    </row>
    <row r="17" spans="1:17" ht="15" customHeight="1" thickBot="1" x14ac:dyDescent="0.3">
      <c r="A17" s="110" t="s">
        <v>32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119"/>
      <c r="Q17" s="114"/>
    </row>
    <row r="18" spans="1:17" ht="18.95" customHeight="1" thickBot="1" x14ac:dyDescent="0.3">
      <c r="A18" s="111"/>
      <c r="B18" s="18" t="s">
        <v>20</v>
      </c>
      <c r="C18" s="19">
        <f>AVERAGE(C15:C16)</f>
        <v>3.5</v>
      </c>
      <c r="D18" s="19">
        <f t="shared" ref="D18:L18" si="3">AVERAGE(D15:D16)</f>
        <v>2.25</v>
      </c>
      <c r="E18" s="19">
        <f t="shared" si="3"/>
        <v>1.75</v>
      </c>
      <c r="F18" s="19">
        <f t="shared" si="3"/>
        <v>2.2000000000000002</v>
      </c>
      <c r="G18" s="19">
        <f t="shared" si="3"/>
        <v>2.5</v>
      </c>
      <c r="H18" s="19">
        <f t="shared" si="3"/>
        <v>3</v>
      </c>
      <c r="I18" s="19">
        <f t="shared" si="3"/>
        <v>4</v>
      </c>
      <c r="J18" s="19">
        <f t="shared" si="3"/>
        <v>1</v>
      </c>
      <c r="K18" s="19">
        <f t="shared" si="3"/>
        <v>1.25</v>
      </c>
      <c r="L18" s="19">
        <f t="shared" si="3"/>
        <v>3.8</v>
      </c>
      <c r="M18" s="80"/>
      <c r="N18" s="82"/>
      <c r="O18" s="84"/>
      <c r="P18" s="120"/>
      <c r="Q18" s="115"/>
    </row>
    <row r="19" spans="1:17" ht="15" customHeight="1" x14ac:dyDescent="0.25">
      <c r="A19" s="42" t="s">
        <v>85</v>
      </c>
      <c r="B19" s="17" t="s">
        <v>16</v>
      </c>
      <c r="C19" s="6">
        <v>1</v>
      </c>
      <c r="D19" s="7">
        <v>0.5</v>
      </c>
      <c r="E19" s="7">
        <v>1</v>
      </c>
      <c r="F19" s="23">
        <v>1.2</v>
      </c>
      <c r="G19" s="23">
        <v>1.8</v>
      </c>
      <c r="H19" s="23">
        <v>0</v>
      </c>
      <c r="I19" s="23">
        <v>0</v>
      </c>
      <c r="J19" s="23">
        <v>0</v>
      </c>
      <c r="K19" s="23">
        <v>0</v>
      </c>
      <c r="L19" s="8">
        <v>0</v>
      </c>
      <c r="M19" s="79">
        <f>LARGE(C22:L22, ROWS(A$19:A19))</f>
        <v>1.65</v>
      </c>
      <c r="N19" s="81">
        <f>LARGE(C22:L22, ROWS(A$19:A20))</f>
        <v>1.1000000000000001</v>
      </c>
      <c r="O19" s="83">
        <f>SUM(M19:N19)</f>
        <v>2.75</v>
      </c>
      <c r="P19" s="118">
        <f>RANK(O19,O3:O26)</f>
        <v>4</v>
      </c>
      <c r="Q19" s="114" t="str">
        <f>VLOOKUP(P19,'FORMULAS DONT TOUCH'!$K$23:$L$28,2,TRUE)</f>
        <v>4 points</v>
      </c>
    </row>
    <row r="20" spans="1:17" ht="14.45" customHeight="1" thickBot="1" x14ac:dyDescent="0.3">
      <c r="A20" s="44" t="s">
        <v>92</v>
      </c>
      <c r="B20" s="17" t="s">
        <v>17</v>
      </c>
      <c r="C20" s="9">
        <v>1</v>
      </c>
      <c r="D20" s="5">
        <v>0.5</v>
      </c>
      <c r="E20" s="5">
        <v>1</v>
      </c>
      <c r="F20" s="24">
        <v>1</v>
      </c>
      <c r="G20" s="24">
        <v>1.5</v>
      </c>
      <c r="H20" s="24">
        <v>0</v>
      </c>
      <c r="I20" s="24">
        <v>0</v>
      </c>
      <c r="J20" s="24">
        <v>0</v>
      </c>
      <c r="K20" s="24">
        <v>0</v>
      </c>
      <c r="L20" s="10">
        <v>0</v>
      </c>
      <c r="M20" s="79"/>
      <c r="N20" s="81"/>
      <c r="O20" s="83"/>
      <c r="P20" s="119"/>
      <c r="Q20" s="114"/>
    </row>
    <row r="21" spans="1:17" ht="15" customHeight="1" thickBot="1" x14ac:dyDescent="0.3">
      <c r="A21" s="106" t="s">
        <v>93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119"/>
      <c r="Q21" s="114"/>
    </row>
    <row r="22" spans="1:17" ht="18.95" customHeight="1" thickBot="1" x14ac:dyDescent="0.3">
      <c r="A22" s="107"/>
      <c r="B22" s="18" t="s">
        <v>20</v>
      </c>
      <c r="C22" s="19">
        <f>AVERAGE(C19:C20)</f>
        <v>1</v>
      </c>
      <c r="D22" s="19">
        <f t="shared" ref="D22:L22" si="4">AVERAGE(D19:D20)</f>
        <v>0.5</v>
      </c>
      <c r="E22" s="19">
        <f t="shared" si="4"/>
        <v>1</v>
      </c>
      <c r="F22" s="19">
        <f t="shared" si="4"/>
        <v>1.1000000000000001</v>
      </c>
      <c r="G22" s="19">
        <f t="shared" si="4"/>
        <v>1.65</v>
      </c>
      <c r="H22" s="19">
        <f t="shared" si="4"/>
        <v>0</v>
      </c>
      <c r="I22" s="19">
        <f t="shared" si="4"/>
        <v>0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120"/>
      <c r="Q22" s="115"/>
    </row>
    <row r="23" spans="1:17" ht="21.6" customHeight="1" x14ac:dyDescent="0.25">
      <c r="A23" s="43" t="s">
        <v>87</v>
      </c>
      <c r="B23" s="17" t="s">
        <v>16</v>
      </c>
      <c r="C23" s="6">
        <v>2</v>
      </c>
      <c r="D23" s="7">
        <v>2.5</v>
      </c>
      <c r="E23" s="7">
        <v>3.5</v>
      </c>
      <c r="F23" s="23">
        <v>2.2000000000000002</v>
      </c>
      <c r="G23" s="23">
        <v>3.6</v>
      </c>
      <c r="H23" s="23">
        <v>1.5</v>
      </c>
      <c r="I23" s="23">
        <v>2</v>
      </c>
      <c r="J23" s="23">
        <v>1</v>
      </c>
      <c r="K23" s="23">
        <v>0.5</v>
      </c>
      <c r="L23" s="8">
        <v>1.5</v>
      </c>
      <c r="M23" s="79">
        <f>LARGE(C26:L26, ROWS(A$23:A23))</f>
        <v>3.6</v>
      </c>
      <c r="N23" s="81">
        <f>LARGE(C26:L26, ROWS(A$23:A24))</f>
        <v>3.5</v>
      </c>
      <c r="O23" s="83">
        <f>SUM(M23:N23)</f>
        <v>7.1</v>
      </c>
      <c r="P23" s="118">
        <f>RANK(O23,O3:O26)</f>
        <v>2</v>
      </c>
      <c r="Q23" s="114" t="str">
        <f>VLOOKUP(P23,'FORMULAS DONT TOUCH'!$K$23:$L$28,2,TRUE)</f>
        <v>8 points</v>
      </c>
    </row>
    <row r="24" spans="1:17" ht="15" customHeight="1" thickBot="1" x14ac:dyDescent="0.3">
      <c r="A24" s="44" t="s">
        <v>92</v>
      </c>
      <c r="B24" s="17" t="s">
        <v>17</v>
      </c>
      <c r="C24" s="9">
        <v>2</v>
      </c>
      <c r="D24" s="5">
        <v>2.5</v>
      </c>
      <c r="E24" s="5">
        <v>3.5</v>
      </c>
      <c r="F24" s="24">
        <v>2</v>
      </c>
      <c r="G24" s="24">
        <v>3.6</v>
      </c>
      <c r="H24" s="24">
        <v>1.5</v>
      </c>
      <c r="I24" s="24">
        <v>1.8</v>
      </c>
      <c r="J24" s="24">
        <v>1</v>
      </c>
      <c r="K24" s="24">
        <v>0.5</v>
      </c>
      <c r="L24" s="10">
        <v>1</v>
      </c>
      <c r="M24" s="79"/>
      <c r="N24" s="81"/>
      <c r="O24" s="83"/>
      <c r="P24" s="119"/>
      <c r="Q24" s="114"/>
    </row>
    <row r="25" spans="1:17" ht="15.75" thickBot="1" x14ac:dyDescent="0.3">
      <c r="A25" s="108" t="s">
        <v>34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119"/>
      <c r="Q25" s="114"/>
    </row>
    <row r="26" spans="1:17" ht="19.5" thickBot="1" x14ac:dyDescent="0.3">
      <c r="A26" s="109"/>
      <c r="B26" s="18" t="s">
        <v>20</v>
      </c>
      <c r="C26" s="19">
        <f>AVERAGE(C23:C24)</f>
        <v>2</v>
      </c>
      <c r="D26" s="19">
        <f t="shared" ref="D26:L26" si="5">AVERAGE(D23:D24)</f>
        <v>2.5</v>
      </c>
      <c r="E26" s="19">
        <f t="shared" si="5"/>
        <v>3.5</v>
      </c>
      <c r="F26" s="19">
        <f t="shared" si="5"/>
        <v>2.1</v>
      </c>
      <c r="G26" s="19">
        <f t="shared" si="5"/>
        <v>3.6</v>
      </c>
      <c r="H26" s="19">
        <f t="shared" si="5"/>
        <v>1.5</v>
      </c>
      <c r="I26" s="19">
        <f t="shared" si="5"/>
        <v>1.9</v>
      </c>
      <c r="J26" s="19">
        <f t="shared" si="5"/>
        <v>1</v>
      </c>
      <c r="K26" s="19">
        <f t="shared" si="5"/>
        <v>0.5</v>
      </c>
      <c r="L26" s="19">
        <f t="shared" si="5"/>
        <v>1.25</v>
      </c>
      <c r="M26" s="80"/>
      <c r="N26" s="82"/>
      <c r="O26" s="84"/>
      <c r="P26" s="120"/>
      <c r="Q26" s="115"/>
    </row>
  </sheetData>
  <mergeCells count="39">
    <mergeCell ref="A1:A2"/>
    <mergeCell ref="M2:N2"/>
    <mergeCell ref="M3:M6"/>
    <mergeCell ref="N3:N6"/>
    <mergeCell ref="O3:O6"/>
    <mergeCell ref="Q11:Q14"/>
    <mergeCell ref="Q3:Q6"/>
    <mergeCell ref="A5:A6"/>
    <mergeCell ref="M7:M10"/>
    <mergeCell ref="N7:N10"/>
    <mergeCell ref="O7:O10"/>
    <mergeCell ref="P7:P10"/>
    <mergeCell ref="Q7:Q10"/>
    <mergeCell ref="A9:A10"/>
    <mergeCell ref="P3:P6"/>
    <mergeCell ref="M15:M18"/>
    <mergeCell ref="N15:N18"/>
    <mergeCell ref="O15:O18"/>
    <mergeCell ref="P15:P18"/>
    <mergeCell ref="M11:M14"/>
    <mergeCell ref="N11:N14"/>
    <mergeCell ref="O11:O14"/>
    <mergeCell ref="P11:P14"/>
    <mergeCell ref="A25:A26"/>
    <mergeCell ref="C1:Q1"/>
    <mergeCell ref="M23:M26"/>
    <mergeCell ref="N23:N26"/>
    <mergeCell ref="O23:O26"/>
    <mergeCell ref="P23:P26"/>
    <mergeCell ref="Q23:Q26"/>
    <mergeCell ref="Q15:Q18"/>
    <mergeCell ref="A17:A18"/>
    <mergeCell ref="M19:M22"/>
    <mergeCell ref="N19:N22"/>
    <mergeCell ref="O19:O22"/>
    <mergeCell ref="P19:P22"/>
    <mergeCell ref="Q19:Q22"/>
    <mergeCell ref="A21:A22"/>
    <mergeCell ref="A13:A14"/>
  </mergeCells>
  <conditionalFormatting sqref="P3:P26">
    <cfRule type="cellIs" dxfId="4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01E2-737A-4D86-A351-AF41E2F751C2}">
  <sheetPr>
    <tabColor rgb="FF00B0F0"/>
  </sheetPr>
  <dimension ref="A1:Q26"/>
  <sheetViews>
    <sheetView zoomScale="70" zoomScaleNormal="70" workbookViewId="0">
      <selection activeCell="T18" sqref="T18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14.42578125" bestFit="1" customWidth="1"/>
  </cols>
  <sheetData>
    <row r="1" spans="1:17" ht="21" customHeight="1" thickBot="1" x14ac:dyDescent="0.3">
      <c r="A1" s="75" t="s">
        <v>94</v>
      </c>
      <c r="B1" s="3"/>
      <c r="C1" s="116" t="s">
        <v>74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8" t="s">
        <v>76</v>
      </c>
    </row>
    <row r="3" spans="1:17" ht="15" customHeight="1" x14ac:dyDescent="0.25">
      <c r="A3" s="26" t="s">
        <v>77</v>
      </c>
      <c r="B3" s="17" t="s">
        <v>16</v>
      </c>
      <c r="C3" s="6">
        <v>2.8</v>
      </c>
      <c r="D3" s="7">
        <v>0</v>
      </c>
      <c r="E3" s="7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2.15</v>
      </c>
      <c r="N3" s="81">
        <f>LARGE(C6:L6, ROWS(A$3:A4))</f>
        <v>0</v>
      </c>
      <c r="O3" s="83">
        <f>SUM(M3:N3)</f>
        <v>2.15</v>
      </c>
      <c r="P3" s="118">
        <f>RANK(O3,O3:O26)</f>
        <v>5</v>
      </c>
      <c r="Q3" s="114" t="str">
        <f>VLOOKUP(P3,'FORMULAS DONT TOUCH'!$K$23:$L$28,2,TRUE)</f>
        <v>2 points</v>
      </c>
    </row>
    <row r="4" spans="1:17" ht="18" customHeight="1" thickBot="1" x14ac:dyDescent="0.3">
      <c r="A4" s="44" t="s">
        <v>80</v>
      </c>
      <c r="B4" s="17" t="s">
        <v>17</v>
      </c>
      <c r="C4" s="9">
        <v>1.5</v>
      </c>
      <c r="D4" s="5">
        <v>0</v>
      </c>
      <c r="E4" s="5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119"/>
      <c r="Q4" s="114"/>
    </row>
    <row r="5" spans="1:17" ht="16.5" customHeight="1" thickBot="1" x14ac:dyDescent="0.3">
      <c r="A5" s="96" t="s">
        <v>95</v>
      </c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119"/>
      <c r="Q5" s="114"/>
    </row>
    <row r="6" spans="1:17" ht="16.5" customHeight="1" thickBot="1" x14ac:dyDescent="0.3">
      <c r="A6" s="97"/>
      <c r="B6" s="18" t="s">
        <v>20</v>
      </c>
      <c r="C6" s="19">
        <f>AVERAGE(C3:C4)</f>
        <v>2.15</v>
      </c>
      <c r="D6" s="19">
        <f t="shared" ref="D6:L6" si="0">AVERAGE(D3:D4)</f>
        <v>0</v>
      </c>
      <c r="E6" s="19">
        <f t="shared" si="0"/>
        <v>0</v>
      </c>
      <c r="F6" s="19">
        <f t="shared" si="0"/>
        <v>0</v>
      </c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80"/>
      <c r="N6" s="82"/>
      <c r="O6" s="84"/>
      <c r="P6" s="120"/>
      <c r="Q6" s="115"/>
    </row>
    <row r="7" spans="1:17" ht="15.95" customHeight="1" x14ac:dyDescent="0.25">
      <c r="A7" s="39" t="s">
        <v>79</v>
      </c>
      <c r="B7" s="17" t="s">
        <v>16</v>
      </c>
      <c r="C7" s="6">
        <v>2.5</v>
      </c>
      <c r="D7" s="7">
        <v>3.2</v>
      </c>
      <c r="E7" s="7">
        <v>3</v>
      </c>
      <c r="F7" s="23">
        <v>2</v>
      </c>
      <c r="G7" s="23">
        <v>1</v>
      </c>
      <c r="H7" s="23">
        <v>2.5</v>
      </c>
      <c r="I7" s="23">
        <v>3</v>
      </c>
      <c r="J7" s="23">
        <v>0</v>
      </c>
      <c r="K7" s="23">
        <v>0</v>
      </c>
      <c r="L7" s="8">
        <v>0</v>
      </c>
      <c r="M7" s="79">
        <f>LARGE(C10:L10, ROWS(A$7:A7))</f>
        <v>2.35</v>
      </c>
      <c r="N7" s="81">
        <f>LARGE(C10:L10, ROWS(A$7:A8))</f>
        <v>2.2000000000000002</v>
      </c>
      <c r="O7" s="83">
        <f>SUM(M7:N7)</f>
        <v>4.5500000000000007</v>
      </c>
      <c r="P7" s="118">
        <f>RANK(O7,O3:O26)</f>
        <v>4</v>
      </c>
      <c r="Q7" s="114" t="str">
        <f>VLOOKUP(P7,'FORMULAS DONT TOUCH'!$K$23:$L$28,2,TRUE)</f>
        <v>4 points</v>
      </c>
    </row>
    <row r="8" spans="1:17" ht="14.45" customHeight="1" thickBot="1" x14ac:dyDescent="0.3">
      <c r="A8" s="44" t="s">
        <v>80</v>
      </c>
      <c r="B8" s="17" t="s">
        <v>17</v>
      </c>
      <c r="C8" s="9">
        <v>1.5</v>
      </c>
      <c r="D8" s="5">
        <v>1.2</v>
      </c>
      <c r="E8" s="5">
        <v>1</v>
      </c>
      <c r="F8" s="24">
        <v>1.5</v>
      </c>
      <c r="G8" s="24">
        <v>0.5</v>
      </c>
      <c r="H8" s="24">
        <v>1.2</v>
      </c>
      <c r="I8" s="24">
        <v>1.7</v>
      </c>
      <c r="J8" s="24">
        <v>0</v>
      </c>
      <c r="K8" s="24">
        <v>0</v>
      </c>
      <c r="L8" s="10">
        <v>0</v>
      </c>
      <c r="M8" s="79"/>
      <c r="N8" s="81"/>
      <c r="O8" s="83"/>
      <c r="P8" s="119"/>
      <c r="Q8" s="114"/>
    </row>
    <row r="9" spans="1:17" ht="15" customHeight="1" thickBot="1" x14ac:dyDescent="0.3">
      <c r="A9" s="92" t="s">
        <v>49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119"/>
      <c r="Q9" s="114"/>
    </row>
    <row r="10" spans="1:17" ht="18.95" customHeight="1" thickBot="1" x14ac:dyDescent="0.3">
      <c r="A10" s="93"/>
      <c r="B10" s="18" t="s">
        <v>20</v>
      </c>
      <c r="C10" s="19">
        <f>AVERAGE(C7:C8)</f>
        <v>2</v>
      </c>
      <c r="D10" s="19">
        <f t="shared" ref="D10:L10" si="1">AVERAGE(D7:D8)</f>
        <v>2.2000000000000002</v>
      </c>
      <c r="E10" s="19">
        <f t="shared" si="1"/>
        <v>2</v>
      </c>
      <c r="F10" s="19">
        <f t="shared" si="1"/>
        <v>1.75</v>
      </c>
      <c r="G10" s="19">
        <f t="shared" si="1"/>
        <v>0.75</v>
      </c>
      <c r="H10" s="19">
        <f t="shared" si="1"/>
        <v>1.85</v>
      </c>
      <c r="I10" s="19">
        <f t="shared" si="1"/>
        <v>2.35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120"/>
      <c r="Q10" s="115"/>
    </row>
    <row r="11" spans="1:17" ht="13.5" customHeight="1" x14ac:dyDescent="0.25">
      <c r="A11" s="40" t="s">
        <v>81</v>
      </c>
      <c r="B11" s="17" t="s">
        <v>16</v>
      </c>
      <c r="C11" s="6">
        <v>3</v>
      </c>
      <c r="D11" s="7">
        <v>3</v>
      </c>
      <c r="E11" s="7">
        <v>1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3</v>
      </c>
      <c r="N11" s="81">
        <f>LARGE(C14:L14, ROWS(A$11:A12))</f>
        <v>2.25</v>
      </c>
      <c r="O11" s="83">
        <f>SUM(M11:N11)</f>
        <v>5.25</v>
      </c>
      <c r="P11" s="118">
        <f>RANK(O11,O3:O26)</f>
        <v>3</v>
      </c>
      <c r="Q11" s="114" t="str">
        <f>VLOOKUP(P11,'FORMULAS DONT TOUCH'!$K$23:$L$28,2,TRUE)</f>
        <v>6 points</v>
      </c>
    </row>
    <row r="12" spans="1:17" ht="14.45" customHeight="1" thickBot="1" x14ac:dyDescent="0.3">
      <c r="A12" s="44" t="s">
        <v>82</v>
      </c>
      <c r="B12" s="17" t="s">
        <v>17</v>
      </c>
      <c r="C12" s="9">
        <v>1.5</v>
      </c>
      <c r="D12" s="5">
        <v>3</v>
      </c>
      <c r="E12" s="5">
        <v>0.5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119"/>
      <c r="Q12" s="114"/>
    </row>
    <row r="13" spans="1:17" ht="15" customHeight="1" thickBot="1" x14ac:dyDescent="0.3">
      <c r="A13" s="94" t="s">
        <v>96</v>
      </c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119"/>
      <c r="Q13" s="114"/>
    </row>
    <row r="14" spans="1:17" ht="18.95" customHeight="1" thickBot="1" x14ac:dyDescent="0.3">
      <c r="A14" s="95"/>
      <c r="B14" s="18" t="s">
        <v>20</v>
      </c>
      <c r="C14" s="19">
        <f>AVERAGE(C11:C12)</f>
        <v>2.25</v>
      </c>
      <c r="D14" s="19">
        <f t="shared" ref="D14:L14" si="2">AVERAGE(D11:D12)</f>
        <v>3</v>
      </c>
      <c r="E14" s="19">
        <f t="shared" si="2"/>
        <v>0.75</v>
      </c>
      <c r="F14" s="19">
        <f t="shared" si="2"/>
        <v>0</v>
      </c>
      <c r="G14" s="19">
        <f t="shared" si="2"/>
        <v>0</v>
      </c>
      <c r="H14" s="19">
        <f t="shared" si="2"/>
        <v>0</v>
      </c>
      <c r="I14" s="19">
        <f t="shared" si="2"/>
        <v>0</v>
      </c>
      <c r="J14" s="19">
        <f t="shared" si="2"/>
        <v>0</v>
      </c>
      <c r="K14" s="19">
        <f t="shared" si="2"/>
        <v>0</v>
      </c>
      <c r="L14" s="19">
        <f t="shared" si="2"/>
        <v>0</v>
      </c>
      <c r="M14" s="80"/>
      <c r="N14" s="82"/>
      <c r="O14" s="84"/>
      <c r="P14" s="120"/>
      <c r="Q14" s="115"/>
    </row>
    <row r="15" spans="1:17" ht="14.1" customHeight="1" x14ac:dyDescent="0.25">
      <c r="A15" s="41" t="s">
        <v>83</v>
      </c>
      <c r="B15" s="17" t="s">
        <v>16</v>
      </c>
      <c r="C15" s="6">
        <v>3.8</v>
      </c>
      <c r="D15" s="7">
        <v>4.8</v>
      </c>
      <c r="E15" s="7">
        <v>1</v>
      </c>
      <c r="F15" s="23">
        <v>2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8">
        <v>0</v>
      </c>
      <c r="M15" s="79">
        <f>LARGE(C18:L18, ROWS(A$15:A15))</f>
        <v>4.4000000000000004</v>
      </c>
      <c r="N15" s="81">
        <f>LARGE(C18:L18, ROWS(A$15:A16))</f>
        <v>3.65</v>
      </c>
      <c r="O15" s="83">
        <f>SUM(M15:N15)</f>
        <v>8.0500000000000007</v>
      </c>
      <c r="P15" s="118">
        <f>RANK(O15,O3:O26)</f>
        <v>2</v>
      </c>
      <c r="Q15" s="114" t="str">
        <f>VLOOKUP(P15,'FORMULAS DONT TOUCH'!$K$23:$L$28,2,TRUE)</f>
        <v>8 points</v>
      </c>
    </row>
    <row r="16" spans="1:17" ht="14.45" customHeight="1" thickBot="1" x14ac:dyDescent="0.3">
      <c r="A16" s="44" t="s">
        <v>84</v>
      </c>
      <c r="B16" s="17" t="s">
        <v>17</v>
      </c>
      <c r="C16" s="9">
        <v>3.5</v>
      </c>
      <c r="D16" s="5">
        <v>4</v>
      </c>
      <c r="E16" s="5">
        <v>0.5</v>
      </c>
      <c r="F16" s="24">
        <v>1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10">
        <v>0</v>
      </c>
      <c r="M16" s="79"/>
      <c r="N16" s="81"/>
      <c r="O16" s="83"/>
      <c r="P16" s="119"/>
      <c r="Q16" s="114"/>
    </row>
    <row r="17" spans="1:17" ht="15" customHeight="1" thickBot="1" x14ac:dyDescent="0.3">
      <c r="A17" s="110" t="s">
        <v>97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119"/>
      <c r="Q17" s="114"/>
    </row>
    <row r="18" spans="1:17" ht="18.95" customHeight="1" thickBot="1" x14ac:dyDescent="0.3">
      <c r="A18" s="111"/>
      <c r="B18" s="18" t="s">
        <v>20</v>
      </c>
      <c r="C18" s="19">
        <f>AVERAGE(C15:C16)</f>
        <v>3.65</v>
      </c>
      <c r="D18" s="19">
        <f t="shared" ref="D18:K18" si="3">AVERAGE(D15:D16)</f>
        <v>4.4000000000000004</v>
      </c>
      <c r="E18" s="19">
        <f t="shared" si="3"/>
        <v>0.75</v>
      </c>
      <c r="F18" s="19">
        <f t="shared" si="3"/>
        <v>1.5</v>
      </c>
      <c r="G18" s="19">
        <f t="shared" si="3"/>
        <v>0</v>
      </c>
      <c r="H18" s="19">
        <f t="shared" si="3"/>
        <v>0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>AVERAGE(L15:L16)</f>
        <v>0</v>
      </c>
      <c r="M18" s="80"/>
      <c r="N18" s="82"/>
      <c r="O18" s="84"/>
      <c r="P18" s="120"/>
      <c r="Q18" s="115"/>
    </row>
    <row r="19" spans="1:17" ht="15" customHeight="1" x14ac:dyDescent="0.25">
      <c r="A19" s="42" t="s">
        <v>85</v>
      </c>
      <c r="B19" s="17" t="s">
        <v>16</v>
      </c>
      <c r="C19" s="6">
        <v>1</v>
      </c>
      <c r="D19" s="7">
        <v>3.5</v>
      </c>
      <c r="E19" s="7">
        <v>4.5</v>
      </c>
      <c r="F19" s="23">
        <v>4.8</v>
      </c>
      <c r="G19" s="23">
        <v>2.8</v>
      </c>
      <c r="H19" s="23">
        <v>0</v>
      </c>
      <c r="I19" s="23">
        <v>0</v>
      </c>
      <c r="J19" s="23">
        <v>0</v>
      </c>
      <c r="K19" s="23">
        <v>0</v>
      </c>
      <c r="L19" s="8">
        <v>0</v>
      </c>
      <c r="M19" s="79">
        <f>LARGE(C22:L22, ROWS(A$19:A19))</f>
        <v>4.6500000000000004</v>
      </c>
      <c r="N19" s="81">
        <f>LARGE(C22:L22, ROWS(A$19:A20))</f>
        <v>4.3499999999999996</v>
      </c>
      <c r="O19" s="83">
        <f>SUM(M19:N19)</f>
        <v>9</v>
      </c>
      <c r="P19" s="118">
        <f>RANK(O19,O3:O26)</f>
        <v>1</v>
      </c>
      <c r="Q19" s="114" t="str">
        <f>VLOOKUP(P19,'FORMULAS DONT TOUCH'!$K$23:$L$28,2,TRUE)</f>
        <v>10 points</v>
      </c>
    </row>
    <row r="20" spans="1:17" ht="14.45" customHeight="1" thickBot="1" x14ac:dyDescent="0.3">
      <c r="A20" s="44" t="s">
        <v>84</v>
      </c>
      <c r="B20" s="17" t="s">
        <v>17</v>
      </c>
      <c r="C20" s="9">
        <v>0.5</v>
      </c>
      <c r="D20" s="5">
        <v>3.2</v>
      </c>
      <c r="E20" s="5">
        <v>4.2</v>
      </c>
      <c r="F20" s="24">
        <v>4.5</v>
      </c>
      <c r="G20" s="24">
        <v>2.2000000000000002</v>
      </c>
      <c r="H20" s="24">
        <v>0</v>
      </c>
      <c r="I20" s="24">
        <v>0</v>
      </c>
      <c r="J20" s="24">
        <v>0</v>
      </c>
      <c r="K20" s="24">
        <v>0</v>
      </c>
      <c r="L20" s="10">
        <v>0</v>
      </c>
      <c r="M20" s="79"/>
      <c r="N20" s="81"/>
      <c r="O20" s="83"/>
      <c r="P20" s="119"/>
      <c r="Q20" s="114"/>
    </row>
    <row r="21" spans="1:17" ht="15" customHeight="1" thickBot="1" x14ac:dyDescent="0.3">
      <c r="A21" s="106" t="s">
        <v>98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119"/>
      <c r="Q21" s="114"/>
    </row>
    <row r="22" spans="1:17" ht="18.95" customHeight="1" thickBot="1" x14ac:dyDescent="0.3">
      <c r="A22" s="107"/>
      <c r="B22" s="18" t="s">
        <v>20</v>
      </c>
      <c r="C22" s="19">
        <f>AVERAGE(C19:C20)</f>
        <v>0.75</v>
      </c>
      <c r="D22" s="19">
        <f t="shared" ref="D22:L22" si="4">AVERAGE(D19:D20)</f>
        <v>3.35</v>
      </c>
      <c r="E22" s="19">
        <f t="shared" si="4"/>
        <v>4.3499999999999996</v>
      </c>
      <c r="F22" s="19">
        <f t="shared" si="4"/>
        <v>4.6500000000000004</v>
      </c>
      <c r="G22" s="19">
        <f t="shared" si="4"/>
        <v>2.5</v>
      </c>
      <c r="H22" s="19">
        <f t="shared" si="4"/>
        <v>0</v>
      </c>
      <c r="I22" s="19">
        <f t="shared" si="4"/>
        <v>0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120"/>
      <c r="Q22" s="115"/>
    </row>
    <row r="23" spans="1:17" ht="21.6" customHeight="1" x14ac:dyDescent="0.25">
      <c r="A23" s="43" t="s">
        <v>87</v>
      </c>
      <c r="B23" s="17" t="s">
        <v>16</v>
      </c>
      <c r="C23" s="6">
        <v>1</v>
      </c>
      <c r="D23" s="7">
        <v>0</v>
      </c>
      <c r="E23" s="7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0.75</v>
      </c>
      <c r="N23" s="81">
        <f>LARGE(C26:L26, ROWS(A$23:A24))</f>
        <v>0</v>
      </c>
      <c r="O23" s="83">
        <f>SUM(M23:N23)</f>
        <v>0.75</v>
      </c>
      <c r="P23" s="118">
        <f>RANK(O23,O3:O26)</f>
        <v>6</v>
      </c>
      <c r="Q23" s="114" t="str">
        <f>VLOOKUP(P23,'FORMULAS DONT TOUCH'!$K$23:$L$28,2,TRUE)</f>
        <v>1 point</v>
      </c>
    </row>
    <row r="24" spans="1:17" ht="15" customHeight="1" thickBot="1" x14ac:dyDescent="0.3">
      <c r="A24" s="44" t="s">
        <v>99</v>
      </c>
      <c r="B24" s="17" t="s">
        <v>17</v>
      </c>
      <c r="C24" s="9">
        <v>0.5</v>
      </c>
      <c r="D24" s="5">
        <v>0</v>
      </c>
      <c r="E24" s="5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119"/>
      <c r="Q24" s="114"/>
    </row>
    <row r="25" spans="1:17" ht="15.75" thickBot="1" x14ac:dyDescent="0.3">
      <c r="A25" s="108" t="s">
        <v>62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119"/>
      <c r="Q25" s="114"/>
    </row>
    <row r="26" spans="1:17" ht="19.5" thickBot="1" x14ac:dyDescent="0.3">
      <c r="A26" s="109"/>
      <c r="B26" s="18" t="s">
        <v>20</v>
      </c>
      <c r="C26" s="19">
        <f>AVERAGE(C23:C24)</f>
        <v>0.75</v>
      </c>
      <c r="D26" s="19">
        <f t="shared" ref="D26:L26" si="5">AVERAGE(D23:D24)</f>
        <v>0</v>
      </c>
      <c r="E26" s="19">
        <f t="shared" si="5"/>
        <v>0</v>
      </c>
      <c r="F26" s="19">
        <f t="shared" si="5"/>
        <v>0</v>
      </c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120"/>
      <c r="Q26" s="115"/>
    </row>
  </sheetData>
  <mergeCells count="39">
    <mergeCell ref="A1:A2"/>
    <mergeCell ref="M2:N2"/>
    <mergeCell ref="M3:M6"/>
    <mergeCell ref="N3:N6"/>
    <mergeCell ref="O3:O6"/>
    <mergeCell ref="Q11:Q14"/>
    <mergeCell ref="Q3:Q6"/>
    <mergeCell ref="A5:A6"/>
    <mergeCell ref="M7:M10"/>
    <mergeCell ref="N7:N10"/>
    <mergeCell ref="O7:O10"/>
    <mergeCell ref="P7:P10"/>
    <mergeCell ref="Q7:Q10"/>
    <mergeCell ref="A9:A10"/>
    <mergeCell ref="P3:P6"/>
    <mergeCell ref="M15:M18"/>
    <mergeCell ref="N15:N18"/>
    <mergeCell ref="O15:O18"/>
    <mergeCell ref="P15:P18"/>
    <mergeCell ref="M11:M14"/>
    <mergeCell ref="N11:N14"/>
    <mergeCell ref="O11:O14"/>
    <mergeCell ref="P11:P14"/>
    <mergeCell ref="A25:A26"/>
    <mergeCell ref="C1:Q1"/>
    <mergeCell ref="M23:M26"/>
    <mergeCell ref="N23:N26"/>
    <mergeCell ref="O23:O26"/>
    <mergeCell ref="P23:P26"/>
    <mergeCell ref="Q23:Q26"/>
    <mergeCell ref="Q15:Q18"/>
    <mergeCell ref="A17:A18"/>
    <mergeCell ref="M19:M22"/>
    <mergeCell ref="N19:N22"/>
    <mergeCell ref="O19:O22"/>
    <mergeCell ref="P19:P22"/>
    <mergeCell ref="Q19:Q22"/>
    <mergeCell ref="A21:A22"/>
    <mergeCell ref="A13:A14"/>
  </mergeCells>
  <conditionalFormatting sqref="P3:P26">
    <cfRule type="cellIs" dxfId="3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E8C6-A9FE-441E-A725-5832360C6BCD}">
  <sheetPr>
    <tabColor rgb="FF00B0F0"/>
  </sheetPr>
  <dimension ref="A1:Q26"/>
  <sheetViews>
    <sheetView zoomScale="70" zoomScaleNormal="70" workbookViewId="0">
      <selection activeCell="S22" sqref="S22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14.42578125" bestFit="1" customWidth="1"/>
  </cols>
  <sheetData>
    <row r="1" spans="1:17" ht="21" customHeight="1" thickBot="1" x14ac:dyDescent="0.3">
      <c r="A1" s="75" t="s">
        <v>100</v>
      </c>
      <c r="B1" s="3"/>
      <c r="C1" s="116" t="s">
        <v>74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8" t="s">
        <v>76</v>
      </c>
    </row>
    <row r="3" spans="1:17" ht="15" customHeight="1" x14ac:dyDescent="0.25">
      <c r="A3" s="26" t="s">
        <v>77</v>
      </c>
      <c r="B3" s="17" t="s">
        <v>16</v>
      </c>
      <c r="C3" s="6">
        <v>5</v>
      </c>
      <c r="D3" s="7">
        <v>3</v>
      </c>
      <c r="E3" s="7">
        <v>2.8</v>
      </c>
      <c r="F3" s="23">
        <v>5.2</v>
      </c>
      <c r="G3" s="23">
        <v>2.5</v>
      </c>
      <c r="H3" s="23">
        <v>0.5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5.25</v>
      </c>
      <c r="N3" s="81">
        <f>LARGE(C6:L6, ROWS(A$3:A4))</f>
        <v>5.2</v>
      </c>
      <c r="O3" s="83">
        <f>SUM(M3:N3)</f>
        <v>10.45</v>
      </c>
      <c r="P3" s="118">
        <f>RANK(O3,O3:O26)</f>
        <v>2</v>
      </c>
      <c r="Q3" s="114" t="str">
        <f>VLOOKUP(P3,'FORMULAS DONT TOUCH'!$K$23:$L$28,2,TRUE)</f>
        <v>8 points</v>
      </c>
    </row>
    <row r="4" spans="1:17" ht="18" customHeight="1" thickBot="1" x14ac:dyDescent="0.3">
      <c r="A4" s="44" t="s">
        <v>101</v>
      </c>
      <c r="B4" s="17" t="s">
        <v>17</v>
      </c>
      <c r="C4" s="9">
        <v>5.5</v>
      </c>
      <c r="D4" s="5">
        <v>3</v>
      </c>
      <c r="E4" s="5">
        <v>2.8</v>
      </c>
      <c r="F4" s="24">
        <v>5.2</v>
      </c>
      <c r="G4" s="24">
        <v>2.5</v>
      </c>
      <c r="H4" s="24">
        <v>0.5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119"/>
      <c r="Q4" s="114"/>
    </row>
    <row r="5" spans="1:17" ht="16.5" customHeight="1" thickBot="1" x14ac:dyDescent="0.3">
      <c r="A5" s="96" t="s">
        <v>54</v>
      </c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119"/>
      <c r="Q5" s="114"/>
    </row>
    <row r="6" spans="1:17" ht="16.5" customHeight="1" thickBot="1" x14ac:dyDescent="0.3">
      <c r="A6" s="97"/>
      <c r="B6" s="18" t="s">
        <v>20</v>
      </c>
      <c r="C6" s="19">
        <f>AVERAGE(C3:C4)</f>
        <v>5.25</v>
      </c>
      <c r="D6" s="19">
        <f t="shared" ref="D6:L6" si="0">AVERAGE(D3:D4)</f>
        <v>3</v>
      </c>
      <c r="E6" s="19">
        <f t="shared" si="0"/>
        <v>2.8</v>
      </c>
      <c r="F6" s="19">
        <f t="shared" si="0"/>
        <v>5.2</v>
      </c>
      <c r="G6" s="19">
        <f t="shared" si="0"/>
        <v>2.5</v>
      </c>
      <c r="H6" s="19">
        <f t="shared" si="0"/>
        <v>0.5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80"/>
      <c r="N6" s="82"/>
      <c r="O6" s="84"/>
      <c r="P6" s="120"/>
      <c r="Q6" s="115"/>
    </row>
    <row r="7" spans="1:17" ht="15.95" customHeight="1" x14ac:dyDescent="0.25">
      <c r="A7" s="39" t="s">
        <v>79</v>
      </c>
      <c r="B7" s="17" t="s">
        <v>16</v>
      </c>
      <c r="C7" s="6">
        <v>1.5</v>
      </c>
      <c r="D7" s="7">
        <v>1</v>
      </c>
      <c r="E7" s="7">
        <v>1.5</v>
      </c>
      <c r="F7" s="23">
        <v>1</v>
      </c>
      <c r="G7" s="23">
        <v>0.5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1.5</v>
      </c>
      <c r="N7" s="81">
        <f>LARGE(C10:L10, ROWS(A$7:A8))</f>
        <v>1.5</v>
      </c>
      <c r="O7" s="83">
        <f>SUM(M7:N7)</f>
        <v>3</v>
      </c>
      <c r="P7" s="118">
        <f>RANK(O7,O3:O26)</f>
        <v>5</v>
      </c>
      <c r="Q7" s="114" t="str">
        <f>VLOOKUP(P7,'FORMULAS DONT TOUCH'!$K$23:$L$28,2,TRUE)</f>
        <v>2 points</v>
      </c>
    </row>
    <row r="8" spans="1:17" ht="14.45" customHeight="1" thickBot="1" x14ac:dyDescent="0.3">
      <c r="A8" s="44" t="s">
        <v>78</v>
      </c>
      <c r="B8" s="17" t="s">
        <v>17</v>
      </c>
      <c r="C8" s="9">
        <v>1.5</v>
      </c>
      <c r="D8" s="5">
        <v>1</v>
      </c>
      <c r="E8" s="5">
        <v>1.5</v>
      </c>
      <c r="F8" s="24">
        <v>1</v>
      </c>
      <c r="G8" s="24">
        <v>0.5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119"/>
      <c r="Q8" s="114"/>
    </row>
    <row r="9" spans="1:17" ht="15" customHeight="1" thickBot="1" x14ac:dyDescent="0.3">
      <c r="A9" s="92" t="s">
        <v>102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119"/>
      <c r="Q9" s="114"/>
    </row>
    <row r="10" spans="1:17" ht="18.95" customHeight="1" thickBot="1" x14ac:dyDescent="0.3">
      <c r="A10" s="93"/>
      <c r="B10" s="18" t="s">
        <v>20</v>
      </c>
      <c r="C10" s="19">
        <f>AVERAGE(C7:C8)</f>
        <v>1.5</v>
      </c>
      <c r="D10" s="19">
        <f t="shared" ref="D10:L10" si="1">AVERAGE(D7:D8)</f>
        <v>1</v>
      </c>
      <c r="E10" s="19">
        <f t="shared" si="1"/>
        <v>1.5</v>
      </c>
      <c r="F10" s="19">
        <f t="shared" si="1"/>
        <v>1</v>
      </c>
      <c r="G10" s="19">
        <f t="shared" si="1"/>
        <v>0.5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120"/>
      <c r="Q10" s="115"/>
    </row>
    <row r="11" spans="1:17" ht="13.5" customHeight="1" x14ac:dyDescent="0.25">
      <c r="A11" s="40" t="s">
        <v>81</v>
      </c>
      <c r="B11" s="17" t="s">
        <v>16</v>
      </c>
      <c r="C11" s="6">
        <v>0</v>
      </c>
      <c r="D11" s="7">
        <v>0</v>
      </c>
      <c r="E11" s="7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0</v>
      </c>
      <c r="N11" s="81">
        <f>LARGE(C14:L14, ROWS(A$11:A12))</f>
        <v>0</v>
      </c>
      <c r="O11" s="83">
        <f>SUM(M11:N11)</f>
        <v>0</v>
      </c>
      <c r="P11" s="118"/>
      <c r="Q11" s="114"/>
    </row>
    <row r="12" spans="1:17" ht="14.45" customHeight="1" thickBot="1" x14ac:dyDescent="0.3">
      <c r="A12" s="44" t="s">
        <v>90</v>
      </c>
      <c r="B12" s="17" t="s">
        <v>17</v>
      </c>
      <c r="C12" s="9">
        <v>0</v>
      </c>
      <c r="D12" s="5">
        <v>0</v>
      </c>
      <c r="E12" s="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119"/>
      <c r="Q12" s="114"/>
    </row>
    <row r="13" spans="1:17" ht="15" customHeight="1" thickBot="1" x14ac:dyDescent="0.3">
      <c r="A13" s="94"/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119"/>
      <c r="Q13" s="114"/>
    </row>
    <row r="14" spans="1:17" ht="18.95" customHeight="1" thickBot="1" x14ac:dyDescent="0.3">
      <c r="A14" s="95"/>
      <c r="B14" s="18" t="s">
        <v>20</v>
      </c>
      <c r="C14" s="19">
        <f>AVERAGE(C11:C13)</f>
        <v>0</v>
      </c>
      <c r="D14" s="20">
        <f>AVERAGE(D11:D13)</f>
        <v>0</v>
      </c>
      <c r="E14" s="20">
        <f t="shared" ref="E14:L14" si="2">AVERAGE(E11:E13)</f>
        <v>0</v>
      </c>
      <c r="F14" s="20">
        <f t="shared" si="2"/>
        <v>0</v>
      </c>
      <c r="G14" s="20">
        <f t="shared" si="2"/>
        <v>0</v>
      </c>
      <c r="H14" s="20">
        <f t="shared" si="2"/>
        <v>0</v>
      </c>
      <c r="I14" s="20">
        <f t="shared" si="2"/>
        <v>0</v>
      </c>
      <c r="J14" s="20">
        <f t="shared" si="2"/>
        <v>0</v>
      </c>
      <c r="K14" s="20">
        <f t="shared" si="2"/>
        <v>0</v>
      </c>
      <c r="L14" s="21">
        <f t="shared" si="2"/>
        <v>0</v>
      </c>
      <c r="M14" s="80"/>
      <c r="N14" s="82"/>
      <c r="O14" s="84"/>
      <c r="P14" s="120"/>
      <c r="Q14" s="115"/>
    </row>
    <row r="15" spans="1:17" ht="14.1" customHeight="1" x14ac:dyDescent="0.25">
      <c r="A15" s="41" t="s">
        <v>83</v>
      </c>
      <c r="B15" s="17" t="s">
        <v>16</v>
      </c>
      <c r="C15" s="6">
        <v>4</v>
      </c>
      <c r="D15" s="7">
        <v>3</v>
      </c>
      <c r="E15" s="7">
        <v>3.5</v>
      </c>
      <c r="F15" s="23">
        <v>6.5</v>
      </c>
      <c r="G15" s="23">
        <v>3.8</v>
      </c>
      <c r="H15" s="23">
        <v>0</v>
      </c>
      <c r="I15" s="23">
        <v>0</v>
      </c>
      <c r="J15" s="23">
        <v>0</v>
      </c>
      <c r="K15" s="23">
        <v>0</v>
      </c>
      <c r="L15" s="8">
        <v>0</v>
      </c>
      <c r="M15" s="79">
        <f>LARGE(C18:L18, ROWS(A$15:A15))</f>
        <v>6.65</v>
      </c>
      <c r="N15" s="81">
        <f>LARGE(C18:L18, ROWS(A$15:A16))</f>
        <v>4</v>
      </c>
      <c r="O15" s="83">
        <f>SUM(M15:N15)</f>
        <v>10.65</v>
      </c>
      <c r="P15" s="118">
        <f>RANK(O15,O3:O26)</f>
        <v>1</v>
      </c>
      <c r="Q15" s="114" t="str">
        <f>VLOOKUP(P15,'FORMULAS DONT TOUCH'!$K$23:$L$28,2,TRUE)</f>
        <v>10 points</v>
      </c>
    </row>
    <row r="16" spans="1:17" ht="14.45" customHeight="1" thickBot="1" x14ac:dyDescent="0.3">
      <c r="A16" s="44" t="s">
        <v>84</v>
      </c>
      <c r="B16" s="17" t="s">
        <v>17</v>
      </c>
      <c r="C16" s="9">
        <v>4</v>
      </c>
      <c r="D16" s="5">
        <v>2.5</v>
      </c>
      <c r="E16" s="5">
        <v>3.2</v>
      </c>
      <c r="F16" s="24">
        <v>6.8</v>
      </c>
      <c r="G16" s="24">
        <v>3.5</v>
      </c>
      <c r="H16" s="24">
        <v>0</v>
      </c>
      <c r="I16" s="24">
        <v>0</v>
      </c>
      <c r="J16" s="24">
        <v>0</v>
      </c>
      <c r="K16" s="24">
        <v>0</v>
      </c>
      <c r="L16" s="10">
        <v>0</v>
      </c>
      <c r="M16" s="79"/>
      <c r="N16" s="81"/>
      <c r="O16" s="83"/>
      <c r="P16" s="119"/>
      <c r="Q16" s="114"/>
    </row>
    <row r="17" spans="1:17" ht="15" customHeight="1" thickBot="1" x14ac:dyDescent="0.3">
      <c r="A17" s="110" t="s">
        <v>55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119"/>
      <c r="Q17" s="114"/>
    </row>
    <row r="18" spans="1:17" ht="18.95" customHeight="1" thickBot="1" x14ac:dyDescent="0.3">
      <c r="A18" s="111"/>
      <c r="B18" s="18" t="s">
        <v>20</v>
      </c>
      <c r="C18" s="19">
        <f>AVERAGE(C15:C16)</f>
        <v>4</v>
      </c>
      <c r="D18" s="19">
        <f t="shared" ref="D18:L18" si="3">AVERAGE(D15:D16)</f>
        <v>2.75</v>
      </c>
      <c r="E18" s="19">
        <f t="shared" si="3"/>
        <v>3.35</v>
      </c>
      <c r="F18" s="19">
        <f t="shared" si="3"/>
        <v>6.65</v>
      </c>
      <c r="G18" s="19">
        <f t="shared" si="3"/>
        <v>3.65</v>
      </c>
      <c r="H18" s="19">
        <f t="shared" si="3"/>
        <v>0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120"/>
      <c r="Q18" s="115"/>
    </row>
    <row r="19" spans="1:17" ht="15" customHeight="1" x14ac:dyDescent="0.25">
      <c r="A19" s="42" t="s">
        <v>85</v>
      </c>
      <c r="B19" s="17" t="s">
        <v>16</v>
      </c>
      <c r="C19" s="6">
        <v>1.7</v>
      </c>
      <c r="D19" s="7">
        <v>3</v>
      </c>
      <c r="E19" s="7">
        <v>2</v>
      </c>
      <c r="F19" s="23">
        <v>1</v>
      </c>
      <c r="G19" s="23">
        <v>3.2</v>
      </c>
      <c r="H19" s="23">
        <v>1</v>
      </c>
      <c r="I19" s="23">
        <v>2.5</v>
      </c>
      <c r="J19" s="23">
        <v>2</v>
      </c>
      <c r="K19" s="23">
        <v>1.8</v>
      </c>
      <c r="L19" s="8">
        <v>1.5</v>
      </c>
      <c r="M19" s="79">
        <f>LARGE(C22:L22, ROWS(A$19:A19))</f>
        <v>3.35</v>
      </c>
      <c r="N19" s="81">
        <f>LARGE(C22:L22, ROWS(A$19:A20))</f>
        <v>3</v>
      </c>
      <c r="O19" s="83">
        <f>SUM(M19:N19)</f>
        <v>6.35</v>
      </c>
      <c r="P19" s="118">
        <f>RANK(O19,O3:O26)</f>
        <v>3</v>
      </c>
      <c r="Q19" s="114" t="str">
        <f>VLOOKUP(P19,'FORMULAS DONT TOUCH'!$K$23:$L$28,2,TRUE)</f>
        <v>6 points</v>
      </c>
    </row>
    <row r="20" spans="1:17" ht="14.45" customHeight="1" thickBot="1" x14ac:dyDescent="0.3">
      <c r="A20" s="44" t="s">
        <v>84</v>
      </c>
      <c r="B20" s="17" t="s">
        <v>17</v>
      </c>
      <c r="C20" s="9">
        <v>1.5</v>
      </c>
      <c r="D20" s="5">
        <v>3</v>
      </c>
      <c r="E20" s="5">
        <v>2</v>
      </c>
      <c r="F20" s="24">
        <v>1</v>
      </c>
      <c r="G20" s="24">
        <v>3.5</v>
      </c>
      <c r="H20" s="24">
        <v>1</v>
      </c>
      <c r="I20" s="24">
        <v>2.5</v>
      </c>
      <c r="J20" s="24">
        <v>2</v>
      </c>
      <c r="K20" s="24">
        <v>2</v>
      </c>
      <c r="L20" s="10">
        <v>1.5</v>
      </c>
      <c r="M20" s="79"/>
      <c r="N20" s="81"/>
      <c r="O20" s="83"/>
      <c r="P20" s="119"/>
      <c r="Q20" s="114"/>
    </row>
    <row r="21" spans="1:17" ht="15" customHeight="1" thickBot="1" x14ac:dyDescent="0.3">
      <c r="A21" s="106" t="s">
        <v>103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119"/>
      <c r="Q21" s="114"/>
    </row>
    <row r="22" spans="1:17" ht="18.95" customHeight="1" thickBot="1" x14ac:dyDescent="0.3">
      <c r="A22" s="107"/>
      <c r="B22" s="18" t="s">
        <v>20</v>
      </c>
      <c r="C22" s="19">
        <f>AVERAGE(C19:C20)</f>
        <v>1.6</v>
      </c>
      <c r="D22" s="19">
        <f t="shared" ref="D22:L22" si="4">AVERAGE(D19:D20)</f>
        <v>3</v>
      </c>
      <c r="E22" s="19">
        <f t="shared" si="4"/>
        <v>2</v>
      </c>
      <c r="F22" s="19">
        <f t="shared" si="4"/>
        <v>1</v>
      </c>
      <c r="G22" s="19">
        <f t="shared" si="4"/>
        <v>3.35</v>
      </c>
      <c r="H22" s="19">
        <f t="shared" si="4"/>
        <v>1</v>
      </c>
      <c r="I22" s="19">
        <f t="shared" si="4"/>
        <v>2.5</v>
      </c>
      <c r="J22" s="19">
        <f t="shared" si="4"/>
        <v>2</v>
      </c>
      <c r="K22" s="19">
        <f t="shared" si="4"/>
        <v>1.9</v>
      </c>
      <c r="L22" s="19">
        <f t="shared" si="4"/>
        <v>1.5</v>
      </c>
      <c r="M22" s="80"/>
      <c r="N22" s="82"/>
      <c r="O22" s="84"/>
      <c r="P22" s="120"/>
      <c r="Q22" s="115"/>
    </row>
    <row r="23" spans="1:17" ht="21.6" customHeight="1" x14ac:dyDescent="0.25">
      <c r="A23" s="43" t="s">
        <v>87</v>
      </c>
      <c r="B23" s="17" t="s">
        <v>16</v>
      </c>
      <c r="C23" s="6">
        <v>1.5</v>
      </c>
      <c r="D23" s="7">
        <v>1.5</v>
      </c>
      <c r="E23" s="7">
        <v>2</v>
      </c>
      <c r="F23" s="23">
        <v>1</v>
      </c>
      <c r="G23" s="23">
        <v>1.8</v>
      </c>
      <c r="H23" s="23">
        <v>2.5</v>
      </c>
      <c r="I23" s="23">
        <v>2</v>
      </c>
      <c r="J23" s="23">
        <v>3.5</v>
      </c>
      <c r="K23" s="23">
        <v>0</v>
      </c>
      <c r="L23" s="8">
        <v>0</v>
      </c>
      <c r="M23" s="79">
        <f>LARGE(C26:L26, ROWS(A$23:A23))</f>
        <v>3</v>
      </c>
      <c r="N23" s="81">
        <f>LARGE(C26:L26, ROWS(A$23:A24))</f>
        <v>2.5</v>
      </c>
      <c r="O23" s="83">
        <f>SUM(M23:N23)</f>
        <v>5.5</v>
      </c>
      <c r="P23" s="118">
        <f>RANK(O23,O3:O26)</f>
        <v>4</v>
      </c>
      <c r="Q23" s="114" t="str">
        <f>VLOOKUP(P23,'FORMULAS DONT TOUCH'!$K$23:$L$28,2,TRUE)</f>
        <v>4 points</v>
      </c>
    </row>
    <row r="24" spans="1:17" ht="15" customHeight="1" thickBot="1" x14ac:dyDescent="0.3">
      <c r="A24" s="44" t="s">
        <v>92</v>
      </c>
      <c r="B24" s="17" t="s">
        <v>17</v>
      </c>
      <c r="C24" s="9">
        <v>2</v>
      </c>
      <c r="D24" s="5">
        <v>1.5</v>
      </c>
      <c r="E24" s="5">
        <v>2</v>
      </c>
      <c r="F24" s="24">
        <v>1</v>
      </c>
      <c r="G24" s="24">
        <v>2</v>
      </c>
      <c r="H24" s="24">
        <v>2.5</v>
      </c>
      <c r="I24" s="24">
        <v>2</v>
      </c>
      <c r="J24" s="24">
        <v>2.5</v>
      </c>
      <c r="K24" s="24">
        <v>0</v>
      </c>
      <c r="L24" s="10">
        <v>0</v>
      </c>
      <c r="M24" s="79"/>
      <c r="N24" s="81"/>
      <c r="O24" s="83"/>
      <c r="P24" s="119"/>
      <c r="Q24" s="114"/>
    </row>
    <row r="25" spans="1:17" ht="15.75" thickBot="1" x14ac:dyDescent="0.3">
      <c r="A25" s="108" t="s">
        <v>104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119"/>
      <c r="Q25" s="114"/>
    </row>
    <row r="26" spans="1:17" ht="19.5" thickBot="1" x14ac:dyDescent="0.3">
      <c r="A26" s="109"/>
      <c r="B26" s="18" t="s">
        <v>20</v>
      </c>
      <c r="C26" s="19">
        <f>AVERAGE(C23:C24)</f>
        <v>1.75</v>
      </c>
      <c r="D26" s="19">
        <f t="shared" ref="D26:L26" si="5">AVERAGE(D23:D24)</f>
        <v>1.5</v>
      </c>
      <c r="E26" s="19">
        <f t="shared" si="5"/>
        <v>2</v>
      </c>
      <c r="F26" s="19">
        <f t="shared" si="5"/>
        <v>1</v>
      </c>
      <c r="G26" s="19">
        <f t="shared" si="5"/>
        <v>1.9</v>
      </c>
      <c r="H26" s="19">
        <f t="shared" si="5"/>
        <v>2.5</v>
      </c>
      <c r="I26" s="19">
        <f t="shared" si="5"/>
        <v>2</v>
      </c>
      <c r="J26" s="19">
        <f t="shared" si="5"/>
        <v>3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120"/>
      <c r="Q26" s="115"/>
    </row>
  </sheetData>
  <mergeCells count="39">
    <mergeCell ref="A1:A2"/>
    <mergeCell ref="M2:N2"/>
    <mergeCell ref="M3:M6"/>
    <mergeCell ref="N3:N6"/>
    <mergeCell ref="O3:O6"/>
    <mergeCell ref="Q11:Q14"/>
    <mergeCell ref="Q3:Q6"/>
    <mergeCell ref="A5:A6"/>
    <mergeCell ref="M7:M10"/>
    <mergeCell ref="N7:N10"/>
    <mergeCell ref="O7:O10"/>
    <mergeCell ref="P7:P10"/>
    <mergeCell ref="Q7:Q10"/>
    <mergeCell ref="A9:A10"/>
    <mergeCell ref="P3:P6"/>
    <mergeCell ref="M15:M18"/>
    <mergeCell ref="N15:N18"/>
    <mergeCell ref="O15:O18"/>
    <mergeCell ref="P15:P18"/>
    <mergeCell ref="M11:M14"/>
    <mergeCell ref="N11:N14"/>
    <mergeCell ref="O11:O14"/>
    <mergeCell ref="P11:P14"/>
    <mergeCell ref="A25:A26"/>
    <mergeCell ref="C1:Q1"/>
    <mergeCell ref="M23:M26"/>
    <mergeCell ref="N23:N26"/>
    <mergeCell ref="O23:O26"/>
    <mergeCell ref="P23:P26"/>
    <mergeCell ref="Q23:Q26"/>
    <mergeCell ref="Q15:Q18"/>
    <mergeCell ref="A17:A18"/>
    <mergeCell ref="M19:M22"/>
    <mergeCell ref="N19:N22"/>
    <mergeCell ref="O19:O22"/>
    <mergeCell ref="P19:P22"/>
    <mergeCell ref="Q19:Q22"/>
    <mergeCell ref="A21:A22"/>
    <mergeCell ref="A13:A14"/>
  </mergeCells>
  <conditionalFormatting sqref="P3:P26">
    <cfRule type="cellIs" dxfId="2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78149-72FC-4A4D-8320-2DD37A4310CB}">
  <sheetPr>
    <tabColor rgb="FFFB5BF0"/>
  </sheetPr>
  <dimension ref="A1:Q26"/>
  <sheetViews>
    <sheetView zoomScale="70" zoomScaleNormal="70" workbookViewId="0">
      <selection activeCell="T19" sqref="T19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14.42578125" bestFit="1" customWidth="1"/>
  </cols>
  <sheetData>
    <row r="1" spans="1:17" ht="21" customHeight="1" thickBot="1" x14ac:dyDescent="0.3">
      <c r="A1" s="75" t="s">
        <v>105</v>
      </c>
      <c r="B1" s="3"/>
      <c r="C1" s="116" t="s">
        <v>74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8" t="s">
        <v>76</v>
      </c>
    </row>
    <row r="3" spans="1:17" ht="15" customHeight="1" x14ac:dyDescent="0.25">
      <c r="A3" s="26" t="s">
        <v>77</v>
      </c>
      <c r="B3" s="17" t="s">
        <v>16</v>
      </c>
      <c r="C3" s="6">
        <v>2.5</v>
      </c>
      <c r="D3" s="7">
        <v>0.5</v>
      </c>
      <c r="E3" s="7">
        <v>0.5</v>
      </c>
      <c r="F3" s="23">
        <v>1</v>
      </c>
      <c r="G3" s="23">
        <v>2.7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3.1</v>
      </c>
      <c r="N3" s="81">
        <f>LARGE(C6:L6, ROWS(A$3:A4))</f>
        <v>2.85</v>
      </c>
      <c r="O3" s="83">
        <f>SUM(M3:N3)</f>
        <v>5.95</v>
      </c>
      <c r="P3" s="118">
        <f>RANK(O3,O3:O26)</f>
        <v>3</v>
      </c>
      <c r="Q3" s="114" t="str">
        <f>VLOOKUP(P3,'FORMULAS DONT TOUCH'!$K$23:$L$28,2,TRUE)</f>
        <v>6 points</v>
      </c>
    </row>
    <row r="4" spans="1:17" ht="18" customHeight="1" thickBot="1" x14ac:dyDescent="0.3">
      <c r="A4" s="44" t="s">
        <v>80</v>
      </c>
      <c r="B4" s="17" t="s">
        <v>17</v>
      </c>
      <c r="C4" s="9">
        <v>3.2</v>
      </c>
      <c r="D4" s="5">
        <v>0.8</v>
      </c>
      <c r="E4" s="5">
        <v>0.5</v>
      </c>
      <c r="F4" s="24">
        <v>3</v>
      </c>
      <c r="G4" s="24">
        <v>3.5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119"/>
      <c r="Q4" s="114"/>
    </row>
    <row r="5" spans="1:17" ht="16.5" customHeight="1" thickBot="1" x14ac:dyDescent="0.3">
      <c r="A5" s="96" t="s">
        <v>70</v>
      </c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119"/>
      <c r="Q5" s="114"/>
    </row>
    <row r="6" spans="1:17" ht="16.5" customHeight="1" thickBot="1" x14ac:dyDescent="0.3">
      <c r="A6" s="97"/>
      <c r="B6" s="18" t="s">
        <v>20</v>
      </c>
      <c r="C6" s="19">
        <f>AVERAGE(C3:C4)</f>
        <v>2.85</v>
      </c>
      <c r="D6" s="19">
        <f t="shared" ref="D6:L6" si="0">AVERAGE(D3:D4)</f>
        <v>0.65</v>
      </c>
      <c r="E6" s="19">
        <f t="shared" si="0"/>
        <v>0.5</v>
      </c>
      <c r="F6" s="19">
        <f t="shared" si="0"/>
        <v>2</v>
      </c>
      <c r="G6" s="19">
        <f t="shared" si="0"/>
        <v>3.1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80"/>
      <c r="N6" s="82"/>
      <c r="O6" s="84"/>
      <c r="P6" s="120"/>
      <c r="Q6" s="115"/>
    </row>
    <row r="7" spans="1:17" ht="15.95" customHeight="1" x14ac:dyDescent="0.25">
      <c r="A7" s="39" t="s">
        <v>79</v>
      </c>
      <c r="B7" s="17" t="s">
        <v>16</v>
      </c>
      <c r="C7" s="6">
        <v>2</v>
      </c>
      <c r="D7" s="7">
        <v>0</v>
      </c>
      <c r="E7" s="7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2.5</v>
      </c>
      <c r="N7" s="81">
        <f>LARGE(C10:L10, ROWS(A$7:A8))</f>
        <v>0</v>
      </c>
      <c r="O7" s="83">
        <f>SUM(M7:N7)</f>
        <v>2.5</v>
      </c>
      <c r="P7" s="118">
        <f>RANK(O7,O3:O26)</f>
        <v>4</v>
      </c>
      <c r="Q7" s="114" t="str">
        <f>VLOOKUP(P7,'FORMULAS DONT TOUCH'!$K$23:$L$28,2,TRUE)</f>
        <v>4 points</v>
      </c>
    </row>
    <row r="8" spans="1:17" ht="14.45" customHeight="1" thickBot="1" x14ac:dyDescent="0.3">
      <c r="A8" s="44" t="s">
        <v>80</v>
      </c>
      <c r="B8" s="17" t="s">
        <v>17</v>
      </c>
      <c r="C8" s="9">
        <v>3</v>
      </c>
      <c r="D8" s="5">
        <v>0</v>
      </c>
      <c r="E8" s="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119"/>
      <c r="Q8" s="114"/>
    </row>
    <row r="9" spans="1:17" ht="15" customHeight="1" thickBot="1" x14ac:dyDescent="0.3">
      <c r="A9" s="92" t="s">
        <v>64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119"/>
      <c r="Q9" s="114"/>
    </row>
    <row r="10" spans="1:17" ht="18.95" customHeight="1" thickBot="1" x14ac:dyDescent="0.3">
      <c r="A10" s="93"/>
      <c r="B10" s="18" t="s">
        <v>20</v>
      </c>
      <c r="C10" s="19">
        <f>AVERAGE(C7:C8)</f>
        <v>2.5</v>
      </c>
      <c r="D10" s="19">
        <f t="shared" ref="D10:L10" si="1">AVERAGE(D7:D8)</f>
        <v>0</v>
      </c>
      <c r="E10" s="19">
        <f t="shared" si="1"/>
        <v>0</v>
      </c>
      <c r="F10" s="19">
        <f t="shared" si="1"/>
        <v>0</v>
      </c>
      <c r="G10" s="19">
        <f t="shared" si="1"/>
        <v>0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120"/>
      <c r="Q10" s="115"/>
    </row>
    <row r="11" spans="1:17" ht="13.5" customHeight="1" x14ac:dyDescent="0.25">
      <c r="A11" s="40" t="s">
        <v>81</v>
      </c>
      <c r="B11" s="17" t="s">
        <v>16</v>
      </c>
      <c r="C11" s="6">
        <v>0</v>
      </c>
      <c r="D11" s="7">
        <v>0</v>
      </c>
      <c r="E11" s="7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0</v>
      </c>
      <c r="N11" s="81">
        <f>LARGE(C14:L14, ROWS(A$11:A12))</f>
        <v>0</v>
      </c>
      <c r="O11" s="83">
        <f>SUM(M11:N11)</f>
        <v>0</v>
      </c>
      <c r="P11" s="118"/>
      <c r="Q11" s="114"/>
    </row>
    <row r="12" spans="1:17" ht="14.45" customHeight="1" thickBot="1" x14ac:dyDescent="0.3">
      <c r="A12" s="44" t="s">
        <v>90</v>
      </c>
      <c r="B12" s="17" t="s">
        <v>17</v>
      </c>
      <c r="C12" s="9">
        <v>0</v>
      </c>
      <c r="D12" s="5">
        <v>0</v>
      </c>
      <c r="E12" s="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119"/>
      <c r="Q12" s="114"/>
    </row>
    <row r="13" spans="1:17" ht="15" customHeight="1" thickBot="1" x14ac:dyDescent="0.3">
      <c r="A13" s="94"/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119"/>
      <c r="Q13" s="114"/>
    </row>
    <row r="14" spans="1:17" ht="18.95" customHeight="1" thickBot="1" x14ac:dyDescent="0.3">
      <c r="A14" s="95"/>
      <c r="B14" s="18" t="s">
        <v>20</v>
      </c>
      <c r="C14" s="19">
        <f>AVERAGE(C11:C13)</f>
        <v>0</v>
      </c>
      <c r="D14" s="20">
        <f>AVERAGE(D11:D13)</f>
        <v>0</v>
      </c>
      <c r="E14" s="20">
        <f t="shared" ref="E14:L14" si="2">AVERAGE(E11:E13)</f>
        <v>0</v>
      </c>
      <c r="F14" s="20">
        <f t="shared" si="2"/>
        <v>0</v>
      </c>
      <c r="G14" s="20">
        <f t="shared" si="2"/>
        <v>0</v>
      </c>
      <c r="H14" s="20">
        <f t="shared" si="2"/>
        <v>0</v>
      </c>
      <c r="I14" s="20">
        <f t="shared" si="2"/>
        <v>0</v>
      </c>
      <c r="J14" s="20">
        <f t="shared" si="2"/>
        <v>0</v>
      </c>
      <c r="K14" s="20">
        <f t="shared" si="2"/>
        <v>0</v>
      </c>
      <c r="L14" s="21">
        <f t="shared" si="2"/>
        <v>0</v>
      </c>
      <c r="M14" s="80"/>
      <c r="N14" s="82"/>
      <c r="O14" s="84"/>
      <c r="P14" s="120"/>
      <c r="Q14" s="115"/>
    </row>
    <row r="15" spans="1:17" ht="14.1" customHeight="1" x14ac:dyDescent="0.25">
      <c r="A15" s="41" t="s">
        <v>83</v>
      </c>
      <c r="B15" s="17" t="s">
        <v>16</v>
      </c>
      <c r="C15" s="6">
        <v>3</v>
      </c>
      <c r="D15" s="7">
        <v>2.5</v>
      </c>
      <c r="E15" s="7">
        <v>1</v>
      </c>
      <c r="F15" s="23">
        <v>2.2000000000000002</v>
      </c>
      <c r="G15" s="23">
        <v>3.2</v>
      </c>
      <c r="H15" s="23">
        <v>2</v>
      </c>
      <c r="I15" s="23">
        <v>1.7</v>
      </c>
      <c r="J15" s="23">
        <v>0</v>
      </c>
      <c r="K15" s="23">
        <v>0</v>
      </c>
      <c r="L15" s="8">
        <v>0</v>
      </c>
      <c r="M15" s="79">
        <f>LARGE(C18:L18, ROWS(A$15:A15))</f>
        <v>3.5</v>
      </c>
      <c r="N15" s="81">
        <f>LARGE(C18:L18, ROWS(A$15:A16))</f>
        <v>3.25</v>
      </c>
      <c r="O15" s="83">
        <f>SUM(M15:N15)</f>
        <v>6.75</v>
      </c>
      <c r="P15" s="118">
        <f>RANK(O15,O3:O26)</f>
        <v>2</v>
      </c>
      <c r="Q15" s="114" t="str">
        <f>VLOOKUP(P15,'FORMULAS DONT TOUCH'!$K$23:$L$28,2,TRUE)</f>
        <v>8 points</v>
      </c>
    </row>
    <row r="16" spans="1:17" ht="14.45" customHeight="1" thickBot="1" x14ac:dyDescent="0.3">
      <c r="A16" s="44" t="s">
        <v>84</v>
      </c>
      <c r="B16" s="17" t="s">
        <v>17</v>
      </c>
      <c r="C16" s="9">
        <v>3.5</v>
      </c>
      <c r="D16" s="5">
        <v>3.5</v>
      </c>
      <c r="E16" s="5">
        <v>2.2000000000000002</v>
      </c>
      <c r="F16" s="24">
        <v>3</v>
      </c>
      <c r="G16" s="24">
        <v>3.8</v>
      </c>
      <c r="H16" s="24">
        <v>2</v>
      </c>
      <c r="I16" s="24">
        <v>0</v>
      </c>
      <c r="J16" s="24">
        <v>0</v>
      </c>
      <c r="K16" s="24">
        <v>0</v>
      </c>
      <c r="L16" s="10">
        <v>0</v>
      </c>
      <c r="M16" s="79"/>
      <c r="N16" s="81"/>
      <c r="O16" s="83"/>
      <c r="P16" s="119"/>
      <c r="Q16" s="114"/>
    </row>
    <row r="17" spans="1:17" ht="15" customHeight="1" thickBot="1" x14ac:dyDescent="0.3">
      <c r="A17" s="110" t="s">
        <v>65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119"/>
      <c r="Q17" s="114"/>
    </row>
    <row r="18" spans="1:17" ht="18.95" customHeight="1" thickBot="1" x14ac:dyDescent="0.3">
      <c r="A18" s="111"/>
      <c r="B18" s="18" t="s">
        <v>20</v>
      </c>
      <c r="C18" s="19">
        <f>AVERAGE(C15:C16)</f>
        <v>3.25</v>
      </c>
      <c r="D18" s="19">
        <f t="shared" ref="D18:L18" si="3">AVERAGE(D15:D16)</f>
        <v>3</v>
      </c>
      <c r="E18" s="19">
        <f t="shared" si="3"/>
        <v>1.6</v>
      </c>
      <c r="F18" s="19">
        <f t="shared" si="3"/>
        <v>2.6</v>
      </c>
      <c r="G18" s="19">
        <f t="shared" si="3"/>
        <v>3.5</v>
      </c>
      <c r="H18" s="19">
        <f t="shared" si="3"/>
        <v>2</v>
      </c>
      <c r="I18" s="19">
        <f t="shared" si="3"/>
        <v>0.85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120"/>
      <c r="Q18" s="115"/>
    </row>
    <row r="19" spans="1:17" ht="15" customHeight="1" x14ac:dyDescent="0.25">
      <c r="A19" s="42" t="s">
        <v>85</v>
      </c>
      <c r="B19" s="17" t="s">
        <v>16</v>
      </c>
      <c r="C19" s="6">
        <v>3.2</v>
      </c>
      <c r="D19" s="7">
        <v>2.2000000000000002</v>
      </c>
      <c r="E19" s="7">
        <v>1.5</v>
      </c>
      <c r="F19" s="23">
        <v>2</v>
      </c>
      <c r="G19" s="23">
        <v>6</v>
      </c>
      <c r="H19" s="23">
        <v>0.5</v>
      </c>
      <c r="I19" s="23">
        <v>2</v>
      </c>
      <c r="J19" s="23">
        <v>0</v>
      </c>
      <c r="K19" s="23">
        <v>0</v>
      </c>
      <c r="L19" s="8">
        <v>0</v>
      </c>
      <c r="M19" s="79">
        <f>LARGE(C22:L22, ROWS(A$19:A19))</f>
        <v>6.1</v>
      </c>
      <c r="N19" s="81">
        <f>LARGE(C22:L22, ROWS(A$19:A20))</f>
        <v>3.7</v>
      </c>
      <c r="O19" s="83">
        <f>SUM(M19:N19)</f>
        <v>9.8000000000000007</v>
      </c>
      <c r="P19" s="118">
        <f>RANK(O19,O3:O26)</f>
        <v>1</v>
      </c>
      <c r="Q19" s="114" t="str">
        <f>VLOOKUP(P19,'FORMULAS DONT TOUCH'!$K$23:$L$28,2,TRUE)</f>
        <v>10 points</v>
      </c>
    </row>
    <row r="20" spans="1:17" ht="14.45" customHeight="1" thickBot="1" x14ac:dyDescent="0.3">
      <c r="A20" s="44" t="s">
        <v>84</v>
      </c>
      <c r="B20" s="17" t="s">
        <v>17</v>
      </c>
      <c r="C20" s="9">
        <v>4.2</v>
      </c>
      <c r="D20" s="5">
        <v>3.5</v>
      </c>
      <c r="E20" s="5">
        <v>2.5</v>
      </c>
      <c r="F20" s="24">
        <v>2.5</v>
      </c>
      <c r="G20" s="24">
        <v>6.2</v>
      </c>
      <c r="H20" s="24">
        <v>0.5</v>
      </c>
      <c r="I20" s="24">
        <v>3.8</v>
      </c>
      <c r="J20" s="24">
        <v>0</v>
      </c>
      <c r="K20" s="24">
        <v>0</v>
      </c>
      <c r="L20" s="10">
        <v>0</v>
      </c>
      <c r="M20" s="79"/>
      <c r="N20" s="81"/>
      <c r="O20" s="83"/>
      <c r="P20" s="119"/>
      <c r="Q20" s="114"/>
    </row>
    <row r="21" spans="1:17" ht="15" customHeight="1" thickBot="1" x14ac:dyDescent="0.3">
      <c r="A21" s="106" t="s">
        <v>71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119"/>
      <c r="Q21" s="114"/>
    </row>
    <row r="22" spans="1:17" ht="18.95" customHeight="1" thickBot="1" x14ac:dyDescent="0.3">
      <c r="A22" s="107"/>
      <c r="B22" s="18" t="s">
        <v>20</v>
      </c>
      <c r="C22" s="19">
        <f>AVERAGE(C19:C20)</f>
        <v>3.7</v>
      </c>
      <c r="D22" s="19">
        <f t="shared" ref="D22:L22" si="4">AVERAGE(D19:D20)</f>
        <v>2.85</v>
      </c>
      <c r="E22" s="19">
        <f t="shared" si="4"/>
        <v>2</v>
      </c>
      <c r="F22" s="19">
        <f t="shared" si="4"/>
        <v>2.25</v>
      </c>
      <c r="G22" s="19">
        <f t="shared" si="4"/>
        <v>6.1</v>
      </c>
      <c r="H22" s="19">
        <f t="shared" si="4"/>
        <v>0.5</v>
      </c>
      <c r="I22" s="19">
        <f t="shared" si="4"/>
        <v>2.9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120"/>
      <c r="Q22" s="115"/>
    </row>
    <row r="23" spans="1:17" ht="21.6" customHeight="1" x14ac:dyDescent="0.25">
      <c r="A23" s="43" t="s">
        <v>87</v>
      </c>
      <c r="B23" s="17" t="s">
        <v>16</v>
      </c>
      <c r="C23" s="6">
        <v>0</v>
      </c>
      <c r="D23" s="7">
        <v>0</v>
      </c>
      <c r="E23" s="7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0</v>
      </c>
      <c r="N23" s="81">
        <f>LARGE(C26:L26, ROWS(A$23:A24))</f>
        <v>0</v>
      </c>
      <c r="O23" s="83">
        <f>SUM(M23:N23)</f>
        <v>0</v>
      </c>
      <c r="P23" s="118"/>
      <c r="Q23" s="114"/>
    </row>
    <row r="24" spans="1:17" ht="15" customHeight="1" thickBot="1" x14ac:dyDescent="0.3">
      <c r="A24" s="44" t="s">
        <v>90</v>
      </c>
      <c r="B24" s="17" t="s">
        <v>17</v>
      </c>
      <c r="C24" s="9">
        <v>0</v>
      </c>
      <c r="D24" s="5">
        <v>0</v>
      </c>
      <c r="E24" s="5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119"/>
      <c r="Q24" s="114"/>
    </row>
    <row r="25" spans="1:17" ht="15.75" thickBot="1" x14ac:dyDescent="0.3">
      <c r="A25" s="108"/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119"/>
      <c r="Q25" s="114"/>
    </row>
    <row r="26" spans="1:17" ht="19.5" thickBot="1" x14ac:dyDescent="0.3">
      <c r="A26" s="109"/>
      <c r="B26" s="18" t="s">
        <v>20</v>
      </c>
      <c r="C26" s="19">
        <f>AVERAGE(C23:C25)</f>
        <v>0</v>
      </c>
      <c r="D26" s="20">
        <f>AVERAGE(D23:D25)</f>
        <v>0</v>
      </c>
      <c r="E26" s="20">
        <f t="shared" ref="E26:L26" si="5">AVERAGE(E23:E25)</f>
        <v>0</v>
      </c>
      <c r="F26" s="21">
        <f t="shared" si="5"/>
        <v>0</v>
      </c>
      <c r="G26" s="21">
        <f t="shared" si="5"/>
        <v>0</v>
      </c>
      <c r="H26" s="21">
        <f t="shared" si="5"/>
        <v>0</v>
      </c>
      <c r="I26" s="21">
        <f t="shared" si="5"/>
        <v>0</v>
      </c>
      <c r="J26" s="21">
        <f t="shared" si="5"/>
        <v>0</v>
      </c>
      <c r="K26" s="21">
        <f t="shared" si="5"/>
        <v>0</v>
      </c>
      <c r="L26" s="21">
        <f t="shared" si="5"/>
        <v>0</v>
      </c>
      <c r="M26" s="80"/>
      <c r="N26" s="82"/>
      <c r="O26" s="84"/>
      <c r="P26" s="120"/>
      <c r="Q26" s="115"/>
    </row>
  </sheetData>
  <mergeCells count="39">
    <mergeCell ref="A1:A2"/>
    <mergeCell ref="M2:N2"/>
    <mergeCell ref="M3:M6"/>
    <mergeCell ref="N3:N6"/>
    <mergeCell ref="O3:O6"/>
    <mergeCell ref="Q11:Q14"/>
    <mergeCell ref="Q3:Q6"/>
    <mergeCell ref="A5:A6"/>
    <mergeCell ref="M7:M10"/>
    <mergeCell ref="N7:N10"/>
    <mergeCell ref="O7:O10"/>
    <mergeCell ref="P7:P10"/>
    <mergeCell ref="Q7:Q10"/>
    <mergeCell ref="A9:A10"/>
    <mergeCell ref="P3:P6"/>
    <mergeCell ref="M15:M18"/>
    <mergeCell ref="N15:N18"/>
    <mergeCell ref="O15:O18"/>
    <mergeCell ref="P15:P18"/>
    <mergeCell ref="M11:M14"/>
    <mergeCell ref="N11:N14"/>
    <mergeCell ref="O11:O14"/>
    <mergeCell ref="P11:P14"/>
    <mergeCell ref="A25:A26"/>
    <mergeCell ref="C1:Q1"/>
    <mergeCell ref="M23:M26"/>
    <mergeCell ref="N23:N26"/>
    <mergeCell ref="O23:O26"/>
    <mergeCell ref="P23:P26"/>
    <mergeCell ref="Q23:Q26"/>
    <mergeCell ref="Q15:Q18"/>
    <mergeCell ref="A17:A18"/>
    <mergeCell ref="M19:M22"/>
    <mergeCell ref="N19:N22"/>
    <mergeCell ref="O19:O22"/>
    <mergeCell ref="P19:P22"/>
    <mergeCell ref="Q19:Q22"/>
    <mergeCell ref="A21:A22"/>
    <mergeCell ref="A13:A14"/>
  </mergeCells>
  <conditionalFormatting sqref="P3:P26">
    <cfRule type="cellIs" dxfId="1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DFE0-C908-43F0-9E0A-4ACDBBB8490E}">
  <sheetPr>
    <tabColor rgb="FFFB5BF0"/>
  </sheetPr>
  <dimension ref="A1:Q26"/>
  <sheetViews>
    <sheetView zoomScale="70" zoomScaleNormal="70" workbookViewId="0">
      <selection activeCell="U19" sqref="U19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14.42578125" bestFit="1" customWidth="1"/>
  </cols>
  <sheetData>
    <row r="1" spans="1:17" ht="21" customHeight="1" thickBot="1" x14ac:dyDescent="0.3">
      <c r="A1" s="75" t="s">
        <v>106</v>
      </c>
      <c r="B1" s="3"/>
      <c r="C1" s="116" t="s">
        <v>74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8" t="s">
        <v>76</v>
      </c>
    </row>
    <row r="3" spans="1:17" ht="15" customHeight="1" x14ac:dyDescent="0.25">
      <c r="A3" s="26" t="s">
        <v>77</v>
      </c>
      <c r="B3" s="17" t="s">
        <v>16</v>
      </c>
      <c r="C3" s="6">
        <v>3</v>
      </c>
      <c r="D3" s="7">
        <v>2</v>
      </c>
      <c r="E3" s="7">
        <v>2.5</v>
      </c>
      <c r="F3" s="23">
        <v>3.8</v>
      </c>
      <c r="G3" s="23">
        <v>5</v>
      </c>
      <c r="H3" s="23">
        <v>4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4.75</v>
      </c>
      <c r="N3" s="81">
        <f>LARGE(C6:L6, ROWS(A$3:A4))</f>
        <v>4.0999999999999996</v>
      </c>
      <c r="O3" s="83">
        <f>SUM(M3:N3)</f>
        <v>8.85</v>
      </c>
      <c r="P3" s="118">
        <f>RANK(O3,O3:O26)</f>
        <v>2</v>
      </c>
      <c r="Q3" s="114" t="str">
        <f>VLOOKUP(P3,'FORMULAS DONT TOUCH'!$K$23:$L$28,2,TRUE)</f>
        <v>8 points</v>
      </c>
    </row>
    <row r="4" spans="1:17" ht="18" customHeight="1" thickBot="1" x14ac:dyDescent="0.3">
      <c r="A4" s="44" t="s">
        <v>78</v>
      </c>
      <c r="B4" s="17" t="s">
        <v>17</v>
      </c>
      <c r="C4" s="9">
        <v>3</v>
      </c>
      <c r="D4" s="5">
        <v>2</v>
      </c>
      <c r="E4" s="5">
        <v>2.5</v>
      </c>
      <c r="F4" s="24">
        <v>3.5</v>
      </c>
      <c r="G4" s="24">
        <v>4.5</v>
      </c>
      <c r="H4" s="24">
        <v>4.2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119"/>
      <c r="Q4" s="114"/>
    </row>
    <row r="5" spans="1:17" ht="16.5" customHeight="1" thickBot="1" x14ac:dyDescent="0.3">
      <c r="A5" s="96" t="s">
        <v>107</v>
      </c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119"/>
      <c r="Q5" s="114"/>
    </row>
    <row r="6" spans="1:17" ht="16.5" customHeight="1" thickBot="1" x14ac:dyDescent="0.3">
      <c r="A6" s="97"/>
      <c r="B6" s="18" t="s">
        <v>20</v>
      </c>
      <c r="C6" s="19">
        <f>AVERAGE(C3:C4)</f>
        <v>3</v>
      </c>
      <c r="D6" s="19">
        <f t="shared" ref="D6:L6" si="0">AVERAGE(D3:D4)</f>
        <v>2</v>
      </c>
      <c r="E6" s="19">
        <f t="shared" si="0"/>
        <v>2.5</v>
      </c>
      <c r="F6" s="19">
        <f t="shared" si="0"/>
        <v>3.65</v>
      </c>
      <c r="G6" s="19">
        <f t="shared" si="0"/>
        <v>4.75</v>
      </c>
      <c r="H6" s="19">
        <f t="shared" si="0"/>
        <v>4.0999999999999996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80"/>
      <c r="N6" s="82"/>
      <c r="O6" s="84"/>
      <c r="P6" s="120"/>
      <c r="Q6" s="115"/>
    </row>
    <row r="7" spans="1:17" ht="15.95" customHeight="1" x14ac:dyDescent="0.25">
      <c r="A7" s="39" t="s">
        <v>79</v>
      </c>
      <c r="B7" s="17" t="s">
        <v>16</v>
      </c>
      <c r="C7" s="6">
        <v>3</v>
      </c>
      <c r="D7" s="7">
        <v>0</v>
      </c>
      <c r="E7" s="7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3</v>
      </c>
      <c r="N7" s="81">
        <f>LARGE(C10:L10, ROWS(A$7:A8))</f>
        <v>0</v>
      </c>
      <c r="O7" s="83">
        <f>SUM(M7:N7)</f>
        <v>3</v>
      </c>
      <c r="P7" s="118">
        <f>RANK(O7,O3:O26)</f>
        <v>4</v>
      </c>
      <c r="Q7" s="114" t="str">
        <f>VLOOKUP(P7,'FORMULAS DONT TOUCH'!$K$23:$L$28,2,TRUE)</f>
        <v>4 points</v>
      </c>
    </row>
    <row r="8" spans="1:17" ht="14.45" customHeight="1" thickBot="1" x14ac:dyDescent="0.3">
      <c r="A8" s="44" t="s">
        <v>78</v>
      </c>
      <c r="B8" s="17" t="s">
        <v>17</v>
      </c>
      <c r="C8" s="9">
        <v>3</v>
      </c>
      <c r="D8" s="5">
        <v>0</v>
      </c>
      <c r="E8" s="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119"/>
      <c r="Q8" s="114"/>
    </row>
    <row r="9" spans="1:17" ht="15" customHeight="1" thickBot="1" x14ac:dyDescent="0.3">
      <c r="A9" s="92" t="s">
        <v>108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119"/>
      <c r="Q9" s="114"/>
    </row>
    <row r="10" spans="1:17" ht="18.95" customHeight="1" thickBot="1" x14ac:dyDescent="0.3">
      <c r="A10" s="93"/>
      <c r="B10" s="18" t="s">
        <v>20</v>
      </c>
      <c r="C10" s="19">
        <f>AVERAGE(C7:C8)</f>
        <v>3</v>
      </c>
      <c r="D10" s="19">
        <f t="shared" ref="D10:L10" si="1">AVERAGE(D7:D8)</f>
        <v>0</v>
      </c>
      <c r="E10" s="19">
        <f t="shared" si="1"/>
        <v>0</v>
      </c>
      <c r="F10" s="19">
        <f t="shared" si="1"/>
        <v>0</v>
      </c>
      <c r="G10" s="19">
        <f t="shared" si="1"/>
        <v>0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120"/>
      <c r="Q10" s="115"/>
    </row>
    <row r="11" spans="1:17" ht="13.5" customHeight="1" x14ac:dyDescent="0.25">
      <c r="A11" s="40" t="s">
        <v>81</v>
      </c>
      <c r="B11" s="17" t="s">
        <v>16</v>
      </c>
      <c r="C11" s="6">
        <v>0</v>
      </c>
      <c r="D11" s="7">
        <v>0</v>
      </c>
      <c r="E11" s="7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0</v>
      </c>
      <c r="N11" s="81">
        <f>LARGE(C14:L14, ROWS(A$11:A12))</f>
        <v>0</v>
      </c>
      <c r="O11" s="83">
        <f>SUM(M11:N11)</f>
        <v>0</v>
      </c>
      <c r="P11" s="118"/>
      <c r="Q11" s="114"/>
    </row>
    <row r="12" spans="1:17" ht="14.45" customHeight="1" thickBot="1" x14ac:dyDescent="0.3">
      <c r="A12" s="44" t="s">
        <v>90</v>
      </c>
      <c r="B12" s="17" t="s">
        <v>17</v>
      </c>
      <c r="C12" s="9">
        <v>0</v>
      </c>
      <c r="D12" s="5">
        <v>0</v>
      </c>
      <c r="E12" s="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119"/>
      <c r="Q12" s="114"/>
    </row>
    <row r="13" spans="1:17" ht="15" customHeight="1" thickBot="1" x14ac:dyDescent="0.3">
      <c r="A13" s="94"/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119"/>
      <c r="Q13" s="114"/>
    </row>
    <row r="14" spans="1:17" ht="18.95" customHeight="1" thickBot="1" x14ac:dyDescent="0.3">
      <c r="A14" s="95"/>
      <c r="B14" s="18" t="s">
        <v>20</v>
      </c>
      <c r="C14" s="19">
        <f>AVERAGE(C11:C13)</f>
        <v>0</v>
      </c>
      <c r="D14" s="20">
        <f>AVERAGE(D11:D13)</f>
        <v>0</v>
      </c>
      <c r="E14" s="20">
        <f t="shared" ref="E14:L14" si="2">AVERAGE(E11:E13)</f>
        <v>0</v>
      </c>
      <c r="F14" s="20">
        <f t="shared" si="2"/>
        <v>0</v>
      </c>
      <c r="G14" s="20">
        <f t="shared" si="2"/>
        <v>0</v>
      </c>
      <c r="H14" s="20">
        <f t="shared" si="2"/>
        <v>0</v>
      </c>
      <c r="I14" s="20">
        <f t="shared" si="2"/>
        <v>0</v>
      </c>
      <c r="J14" s="20">
        <f t="shared" si="2"/>
        <v>0</v>
      </c>
      <c r="K14" s="20">
        <f t="shared" si="2"/>
        <v>0</v>
      </c>
      <c r="L14" s="21">
        <f t="shared" si="2"/>
        <v>0</v>
      </c>
      <c r="M14" s="80"/>
      <c r="N14" s="82"/>
      <c r="O14" s="84"/>
      <c r="P14" s="120"/>
      <c r="Q14" s="115"/>
    </row>
    <row r="15" spans="1:17" ht="14.1" customHeight="1" x14ac:dyDescent="0.25">
      <c r="A15" s="41" t="s">
        <v>83</v>
      </c>
      <c r="B15" s="17" t="s">
        <v>16</v>
      </c>
      <c r="C15" s="6">
        <v>2</v>
      </c>
      <c r="D15" s="7">
        <v>1</v>
      </c>
      <c r="E15" s="7">
        <v>2</v>
      </c>
      <c r="F15" s="23">
        <v>3</v>
      </c>
      <c r="G15" s="23">
        <v>3.5</v>
      </c>
      <c r="H15" s="23">
        <v>6.5</v>
      </c>
      <c r="I15" s="23">
        <v>5.5</v>
      </c>
      <c r="J15" s="23">
        <v>0</v>
      </c>
      <c r="K15" s="23">
        <v>0</v>
      </c>
      <c r="L15" s="8">
        <v>0</v>
      </c>
      <c r="M15" s="79">
        <f>LARGE(C18:L18, ROWS(A$15:A15))</f>
        <v>6.5</v>
      </c>
      <c r="N15" s="81">
        <f>LARGE(C18:L18, ROWS(A$15:A16))</f>
        <v>4.75</v>
      </c>
      <c r="O15" s="83">
        <f>SUM(M15:N15)</f>
        <v>11.25</v>
      </c>
      <c r="P15" s="118">
        <f>RANK(O15,O3:O26)</f>
        <v>1</v>
      </c>
      <c r="Q15" s="114" t="str">
        <f>VLOOKUP(P15,'FORMULAS DONT TOUCH'!$K$23:$L$28,2,TRUE)</f>
        <v>10 points</v>
      </c>
    </row>
    <row r="16" spans="1:17" ht="14.45" customHeight="1" thickBot="1" x14ac:dyDescent="0.3">
      <c r="A16" s="44" t="s">
        <v>84</v>
      </c>
      <c r="B16" s="17" t="s">
        <v>17</v>
      </c>
      <c r="C16" s="9">
        <v>2</v>
      </c>
      <c r="D16" s="5">
        <v>0.5</v>
      </c>
      <c r="E16" s="5">
        <v>1.5</v>
      </c>
      <c r="F16" s="24">
        <v>3</v>
      </c>
      <c r="G16" s="24">
        <v>3.5</v>
      </c>
      <c r="H16" s="24">
        <v>6.5</v>
      </c>
      <c r="I16" s="24">
        <v>4</v>
      </c>
      <c r="J16" s="24">
        <v>0</v>
      </c>
      <c r="K16" s="24">
        <v>0</v>
      </c>
      <c r="L16" s="10">
        <v>0</v>
      </c>
      <c r="M16" s="79"/>
      <c r="N16" s="81"/>
      <c r="O16" s="83"/>
      <c r="P16" s="119"/>
      <c r="Q16" s="114"/>
    </row>
    <row r="17" spans="1:17" ht="15" customHeight="1" thickBot="1" x14ac:dyDescent="0.3">
      <c r="A17" s="110" t="s">
        <v>68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119"/>
      <c r="Q17" s="114"/>
    </row>
    <row r="18" spans="1:17" ht="18.95" customHeight="1" thickBot="1" x14ac:dyDescent="0.3">
      <c r="A18" s="111"/>
      <c r="B18" s="18" t="s">
        <v>20</v>
      </c>
      <c r="C18" s="19">
        <f>AVERAGE(C15:C16)</f>
        <v>2</v>
      </c>
      <c r="D18" s="19">
        <f t="shared" ref="D18:L18" si="3">AVERAGE(D15:D16)</f>
        <v>0.75</v>
      </c>
      <c r="E18" s="19">
        <f t="shared" si="3"/>
        <v>1.75</v>
      </c>
      <c r="F18" s="19">
        <f t="shared" si="3"/>
        <v>3</v>
      </c>
      <c r="G18" s="19">
        <f t="shared" si="3"/>
        <v>3.5</v>
      </c>
      <c r="H18" s="19">
        <f t="shared" si="3"/>
        <v>6.5</v>
      </c>
      <c r="I18" s="19">
        <f t="shared" si="3"/>
        <v>4.75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120"/>
      <c r="Q18" s="115"/>
    </row>
    <row r="19" spans="1:17" ht="15" customHeight="1" x14ac:dyDescent="0.25">
      <c r="A19" s="42" t="s">
        <v>85</v>
      </c>
      <c r="B19" s="17" t="s">
        <v>16</v>
      </c>
      <c r="C19" s="6">
        <v>2.5</v>
      </c>
      <c r="D19" s="7">
        <v>1</v>
      </c>
      <c r="E19" s="7">
        <v>0.5</v>
      </c>
      <c r="F19" s="23">
        <v>2</v>
      </c>
      <c r="G19" s="23">
        <v>2.2000000000000002</v>
      </c>
      <c r="H19" s="23">
        <v>1</v>
      </c>
      <c r="I19" s="23">
        <v>2.5</v>
      </c>
      <c r="J19" s="23">
        <v>1.5</v>
      </c>
      <c r="K19" s="23">
        <v>0.5</v>
      </c>
      <c r="L19" s="8">
        <v>1.5</v>
      </c>
      <c r="M19" s="79">
        <f>LARGE(C22:L22, ROWS(A$19:A19))</f>
        <v>2.5</v>
      </c>
      <c r="N19" s="81">
        <f>LARGE(C22:L22, ROWS(A$19:A20))</f>
        <v>2.4</v>
      </c>
      <c r="O19" s="83">
        <f>SUM(M19:N19)</f>
        <v>4.9000000000000004</v>
      </c>
      <c r="P19" s="118">
        <f>RANK(O19,O3:O26)</f>
        <v>3</v>
      </c>
      <c r="Q19" s="114" t="str">
        <f>VLOOKUP(P19,'FORMULAS DONT TOUCH'!$K$23:$L$28,2,TRUE)</f>
        <v>6 points</v>
      </c>
    </row>
    <row r="20" spans="1:17" ht="14.45" customHeight="1" thickBot="1" x14ac:dyDescent="0.3">
      <c r="A20" s="44" t="s">
        <v>84</v>
      </c>
      <c r="B20" s="17" t="s">
        <v>17</v>
      </c>
      <c r="C20" s="9">
        <v>2.2999999999999998</v>
      </c>
      <c r="D20" s="5">
        <v>1</v>
      </c>
      <c r="E20" s="5">
        <v>0.5</v>
      </c>
      <c r="F20" s="24">
        <v>1.5</v>
      </c>
      <c r="G20" s="24">
        <v>2</v>
      </c>
      <c r="H20" s="24">
        <v>2</v>
      </c>
      <c r="I20" s="24">
        <v>2.5</v>
      </c>
      <c r="J20" s="24">
        <v>1.5</v>
      </c>
      <c r="K20" s="24">
        <v>0.5</v>
      </c>
      <c r="L20" s="10">
        <v>1.5</v>
      </c>
      <c r="M20" s="79"/>
      <c r="N20" s="81"/>
      <c r="O20" s="83"/>
      <c r="P20" s="119"/>
      <c r="Q20" s="114"/>
    </row>
    <row r="21" spans="1:17" ht="15" customHeight="1" thickBot="1" x14ac:dyDescent="0.3">
      <c r="A21" s="106" t="s">
        <v>109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119"/>
      <c r="Q21" s="114"/>
    </row>
    <row r="22" spans="1:17" ht="18.95" customHeight="1" thickBot="1" x14ac:dyDescent="0.3">
      <c r="A22" s="107"/>
      <c r="B22" s="18" t="s">
        <v>20</v>
      </c>
      <c r="C22" s="19">
        <f>AVERAGE(C19:C20)</f>
        <v>2.4</v>
      </c>
      <c r="D22" s="19">
        <f t="shared" ref="D22:L22" si="4">AVERAGE(D19:D20)</f>
        <v>1</v>
      </c>
      <c r="E22" s="19">
        <f t="shared" si="4"/>
        <v>0.5</v>
      </c>
      <c r="F22" s="19">
        <f t="shared" si="4"/>
        <v>1.75</v>
      </c>
      <c r="G22" s="19">
        <f t="shared" si="4"/>
        <v>2.1</v>
      </c>
      <c r="H22" s="19">
        <f t="shared" si="4"/>
        <v>1.5</v>
      </c>
      <c r="I22" s="19">
        <f t="shared" si="4"/>
        <v>2.5</v>
      </c>
      <c r="J22" s="19">
        <f t="shared" si="4"/>
        <v>1.5</v>
      </c>
      <c r="K22" s="19">
        <f t="shared" si="4"/>
        <v>0.5</v>
      </c>
      <c r="L22" s="19">
        <f t="shared" si="4"/>
        <v>1.5</v>
      </c>
      <c r="M22" s="80"/>
      <c r="N22" s="82"/>
      <c r="O22" s="84"/>
      <c r="P22" s="120"/>
      <c r="Q22" s="115"/>
    </row>
    <row r="23" spans="1:17" ht="21.6" customHeight="1" x14ac:dyDescent="0.25">
      <c r="A23" s="43" t="s">
        <v>87</v>
      </c>
      <c r="B23" s="17" t="s">
        <v>16</v>
      </c>
      <c r="C23" s="6">
        <v>0.5</v>
      </c>
      <c r="D23" s="7">
        <v>1.5</v>
      </c>
      <c r="E23" s="7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1.5</v>
      </c>
      <c r="N23" s="81">
        <f>LARGE(C26:L26, ROWS(A$23:A24))</f>
        <v>1</v>
      </c>
      <c r="O23" s="83">
        <f>SUM(M23:N23)</f>
        <v>2.5</v>
      </c>
      <c r="P23" s="118">
        <f>RANK(O23,O3:O26)</f>
        <v>5</v>
      </c>
      <c r="Q23" s="114" t="str">
        <f>VLOOKUP(P23,'FORMULAS DONT TOUCH'!$K$23:$L$28,2,TRUE)</f>
        <v>2 points</v>
      </c>
    </row>
    <row r="24" spans="1:17" ht="15" customHeight="1" thickBot="1" x14ac:dyDescent="0.3">
      <c r="A24" s="44" t="s">
        <v>92</v>
      </c>
      <c r="B24" s="17" t="s">
        <v>17</v>
      </c>
      <c r="C24" s="9">
        <v>0.5</v>
      </c>
      <c r="D24" s="5">
        <v>1.5</v>
      </c>
      <c r="E24" s="5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119"/>
      <c r="Q24" s="114"/>
    </row>
    <row r="25" spans="1:17" ht="15.75" thickBot="1" x14ac:dyDescent="0.3">
      <c r="A25" s="108" t="s">
        <v>110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119"/>
      <c r="Q25" s="114"/>
    </row>
    <row r="26" spans="1:17" ht="19.5" thickBot="1" x14ac:dyDescent="0.3">
      <c r="A26" s="109"/>
      <c r="B26" s="18" t="s">
        <v>20</v>
      </c>
      <c r="C26" s="19">
        <f>AVERAGE(C23:C24)</f>
        <v>0.5</v>
      </c>
      <c r="D26" s="19">
        <f t="shared" ref="D26:L26" si="5">AVERAGE(D23:D24)</f>
        <v>1.5</v>
      </c>
      <c r="E26" s="19">
        <f t="shared" si="5"/>
        <v>1</v>
      </c>
      <c r="F26" s="19">
        <f t="shared" si="5"/>
        <v>0</v>
      </c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120"/>
      <c r="Q26" s="115"/>
    </row>
  </sheetData>
  <mergeCells count="39">
    <mergeCell ref="A1:A2"/>
    <mergeCell ref="M2:N2"/>
    <mergeCell ref="M3:M6"/>
    <mergeCell ref="N3:N6"/>
    <mergeCell ref="O3:O6"/>
    <mergeCell ref="Q11:Q14"/>
    <mergeCell ref="Q3:Q6"/>
    <mergeCell ref="A5:A6"/>
    <mergeCell ref="M7:M10"/>
    <mergeCell ref="N7:N10"/>
    <mergeCell ref="O7:O10"/>
    <mergeCell ref="P7:P10"/>
    <mergeCell ref="Q7:Q10"/>
    <mergeCell ref="A9:A10"/>
    <mergeCell ref="P3:P6"/>
    <mergeCell ref="M15:M18"/>
    <mergeCell ref="N15:N18"/>
    <mergeCell ref="O15:O18"/>
    <mergeCell ref="P15:P18"/>
    <mergeCell ref="M11:M14"/>
    <mergeCell ref="N11:N14"/>
    <mergeCell ref="O11:O14"/>
    <mergeCell ref="P11:P14"/>
    <mergeCell ref="A25:A26"/>
    <mergeCell ref="C1:Q1"/>
    <mergeCell ref="M23:M26"/>
    <mergeCell ref="N23:N26"/>
    <mergeCell ref="O23:O26"/>
    <mergeCell ref="P23:P26"/>
    <mergeCell ref="Q23:Q26"/>
    <mergeCell ref="Q15:Q18"/>
    <mergeCell ref="A17:A18"/>
    <mergeCell ref="M19:M22"/>
    <mergeCell ref="N19:N22"/>
    <mergeCell ref="O19:O22"/>
    <mergeCell ref="P19:P22"/>
    <mergeCell ref="Q19:Q22"/>
    <mergeCell ref="A21:A22"/>
    <mergeCell ref="A13:A14"/>
  </mergeCells>
  <conditionalFormatting sqref="P3:P26">
    <cfRule type="cellIs" dxfId="0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42C3-E2FA-4824-BD61-0D93D8107652}">
  <sheetPr>
    <tabColor rgb="FFFFFF00"/>
    <pageSetUpPr fitToPage="1"/>
  </sheetPr>
  <dimension ref="A1:Y13"/>
  <sheetViews>
    <sheetView tabSelected="1" zoomScale="90" zoomScaleNormal="90" workbookViewId="0">
      <selection sqref="A1:X9"/>
    </sheetView>
  </sheetViews>
  <sheetFormatPr defaultRowHeight="15" x14ac:dyDescent="0.25"/>
  <cols>
    <col min="1" max="1" width="35" customWidth="1"/>
    <col min="2" max="2" width="3.85546875" customWidth="1"/>
    <col min="3" max="3" width="3.5703125" customWidth="1"/>
    <col min="4" max="4" width="4" customWidth="1"/>
    <col min="5" max="5" width="4.140625" customWidth="1"/>
    <col min="6" max="6" width="4" customWidth="1"/>
    <col min="7" max="8" width="3.42578125" customWidth="1"/>
    <col min="9" max="9" width="3.7109375" customWidth="1"/>
    <col min="10" max="11" width="3.5703125" customWidth="1"/>
    <col min="12" max="12" width="3.7109375" customWidth="1"/>
    <col min="13" max="13" width="3.85546875" customWidth="1"/>
    <col min="14" max="18" width="6.5703125" customWidth="1"/>
    <col min="19" max="19" width="6.7109375" customWidth="1"/>
    <col min="20" max="20" width="6.85546875" customWidth="1"/>
    <col min="21" max="22" width="7.28515625" customWidth="1"/>
    <col min="25" max="25" width="29.5703125" customWidth="1"/>
  </cols>
  <sheetData>
    <row r="1" spans="1:25" ht="29.25" thickBot="1" x14ac:dyDescent="0.5">
      <c r="A1" s="1"/>
      <c r="B1" s="121" t="s">
        <v>111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25" ht="27" thickBot="1" x14ac:dyDescent="0.45">
      <c r="A2" s="52" t="s">
        <v>112</v>
      </c>
      <c r="B2" s="127" t="s">
        <v>113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  <c r="N2" s="130" t="s">
        <v>114</v>
      </c>
      <c r="O2" s="131"/>
      <c r="P2" s="131"/>
      <c r="Q2" s="131"/>
      <c r="R2" s="131"/>
      <c r="S2" s="132"/>
      <c r="T2" s="127" t="s">
        <v>115</v>
      </c>
      <c r="U2" s="128"/>
      <c r="V2" s="128"/>
      <c r="W2" s="128"/>
      <c r="X2" s="129"/>
    </row>
    <row r="3" spans="1:25" ht="66.95" customHeight="1" thickBot="1" x14ac:dyDescent="0.3">
      <c r="B3" s="34" t="s">
        <v>116</v>
      </c>
      <c r="C3" s="35" t="s">
        <v>117</v>
      </c>
      <c r="D3" s="35" t="s">
        <v>118</v>
      </c>
      <c r="E3" s="35" t="s">
        <v>119</v>
      </c>
      <c r="F3" s="35" t="s">
        <v>120</v>
      </c>
      <c r="G3" s="71" t="s">
        <v>121</v>
      </c>
      <c r="H3" s="35" t="s">
        <v>122</v>
      </c>
      <c r="I3" s="71" t="s">
        <v>123</v>
      </c>
      <c r="J3" s="35" t="s">
        <v>124</v>
      </c>
      <c r="K3" s="71" t="s">
        <v>125</v>
      </c>
      <c r="L3" s="35" t="s">
        <v>126</v>
      </c>
      <c r="M3" s="71" t="s">
        <v>127</v>
      </c>
      <c r="N3" s="53" t="s">
        <v>128</v>
      </c>
      <c r="O3" s="53" t="s">
        <v>129</v>
      </c>
      <c r="P3" s="53" t="s">
        <v>130</v>
      </c>
      <c r="Q3" s="53" t="s">
        <v>131</v>
      </c>
      <c r="R3" s="53" t="s">
        <v>132</v>
      </c>
      <c r="S3" s="53" t="s">
        <v>133</v>
      </c>
      <c r="T3" s="30" t="s">
        <v>134</v>
      </c>
      <c r="U3" s="31" t="s">
        <v>20</v>
      </c>
      <c r="V3" s="31" t="s">
        <v>135</v>
      </c>
      <c r="W3" s="32" t="s">
        <v>136</v>
      </c>
      <c r="X3" s="36" t="s">
        <v>137</v>
      </c>
    </row>
    <row r="4" spans="1:25" ht="26.1" customHeight="1" x14ac:dyDescent="0.4">
      <c r="A4" s="60" t="s">
        <v>15</v>
      </c>
      <c r="B4" s="48">
        <f>VLOOKUP('JBH1'!P3,'FORMULAS DONT TOUCH'!$H$23:$I$28,2,TRUE)</f>
        <v>6</v>
      </c>
      <c r="C4" s="46">
        <f>VLOOKUP('JGH1'!P3,'FORMULAS DONT TOUCH'!$H$23:$I$28,2,TRUE)</f>
        <v>4</v>
      </c>
      <c r="D4" s="46">
        <f>VLOOKUP('JBH2'!P3,'FORMULAS DONT TOUCH'!$H$23:$I$28,2,TRUE)</f>
        <v>6</v>
      </c>
      <c r="E4" s="46">
        <f>VLOOKUP('JGH2'!P3,'FORMULAS DONT TOUCH'!$H$23:$I$28,2,TRUE)</f>
        <v>2</v>
      </c>
      <c r="F4" s="46">
        <f>VLOOKUP('IBH1'!P3,'FORMULAS DONT TOUCH'!$H$23:$I$28,2,TRUE)</f>
        <v>1</v>
      </c>
      <c r="G4" s="62">
        <v>0</v>
      </c>
      <c r="H4" s="46">
        <f>VLOOKUP('IBH2'!P3,'FORMULAS DONT TOUCH'!$H$23:$I$28,2,TRUE)</f>
        <v>2</v>
      </c>
      <c r="I4" s="62">
        <v>0</v>
      </c>
      <c r="J4" s="46">
        <f>VLOOKUP('SBH1'!P3,'FORMULAS DONT TOUCH'!$H$23:$I$28,2,TRUE)</f>
        <v>2</v>
      </c>
      <c r="K4" s="62">
        <v>0</v>
      </c>
      <c r="L4" s="46">
        <f>VLOOKUP('SBH2'!P3,'FORMULAS DONT TOUCH'!$H$23:$I$28,2,TRUE)</f>
        <v>4</v>
      </c>
      <c r="M4" s="62">
        <v>0</v>
      </c>
      <c r="N4" s="54">
        <v>14</v>
      </c>
      <c r="O4" s="54">
        <v>0</v>
      </c>
      <c r="P4" s="54">
        <v>0</v>
      </c>
      <c r="Q4" s="54">
        <v>10</v>
      </c>
      <c r="R4" s="54">
        <v>0</v>
      </c>
      <c r="S4" s="54">
        <v>6</v>
      </c>
      <c r="T4" s="66">
        <f>SUM(B4:S4)</f>
        <v>57</v>
      </c>
      <c r="U4" s="67">
        <f>AVERAGE(B4:S4)</f>
        <v>3.1666666666666665</v>
      </c>
      <c r="V4" s="68">
        <f>AVERAGE('JBH1'!O3:O6,'JBH2'!O3:O6,'IBH2'!O3:O6)</f>
        <v>5.2833333333333332</v>
      </c>
      <c r="W4" s="69">
        <f>_xlfn.RANK.EQ(T4,T4:T9)</f>
        <v>4</v>
      </c>
      <c r="X4" s="70"/>
      <c r="Y4" s="123" t="s">
        <v>138</v>
      </c>
    </row>
    <row r="5" spans="1:25" ht="26.25" x14ac:dyDescent="0.4">
      <c r="A5" s="56" t="s">
        <v>21</v>
      </c>
      <c r="B5" s="49">
        <f>VLOOKUP('JBH1'!P7,'FORMULAS DONT TOUCH'!$H$23:$I$28,2,TRUE)</f>
        <v>2</v>
      </c>
      <c r="C5" s="33">
        <f>VLOOKUP('JGH1'!P7,'FORMULAS DONT TOUCH'!$H$23:$I$28,2,TRUE)</f>
        <v>4</v>
      </c>
      <c r="D5" s="33">
        <f>VLOOKUP('JBH2'!P7,'FORMULAS DONT TOUCH'!$H$23:$I$28,2,TRUE)</f>
        <v>8</v>
      </c>
      <c r="E5" s="33">
        <f>VLOOKUP('JGH2'!P7,'FORMULAS DONT TOUCH'!$H$23:$I$28,2,TRUE)</f>
        <v>10</v>
      </c>
      <c r="F5" s="33">
        <f>VLOOKUP('IBH1'!P7,'FORMULAS DONT TOUCH'!$H$23:$I$28,2,TRUE)</f>
        <v>6</v>
      </c>
      <c r="G5" s="63">
        <v>0</v>
      </c>
      <c r="H5" s="33">
        <f>VLOOKUP('IBH2'!P7,'FORMULAS DONT TOUCH'!$H$23:$I$28,2,TRUE)</f>
        <v>6</v>
      </c>
      <c r="I5" s="63">
        <v>0</v>
      </c>
      <c r="J5" s="33">
        <f>VLOOKUP('SBH1'!P7,'FORMULAS DONT TOUCH'!$H$23:$I$28,2,TRUE)</f>
        <v>8</v>
      </c>
      <c r="K5" s="63">
        <v>0</v>
      </c>
      <c r="L5" s="33">
        <f>VLOOKUP('SBH2'!P7,'FORMULAS DONT TOUCH'!$H$23:$I$28,2,TRUE)</f>
        <v>8</v>
      </c>
      <c r="M5" s="63">
        <v>0</v>
      </c>
      <c r="N5" s="55">
        <v>4</v>
      </c>
      <c r="O5" s="55">
        <v>6</v>
      </c>
      <c r="P5" s="55">
        <v>6</v>
      </c>
      <c r="Q5" s="55">
        <v>0</v>
      </c>
      <c r="R5" s="55">
        <v>10</v>
      </c>
      <c r="S5" s="55">
        <v>0</v>
      </c>
      <c r="T5" s="66">
        <f t="shared" ref="T5:T9" si="0">SUM(B5:S5)</f>
        <v>78</v>
      </c>
      <c r="U5" s="67">
        <f>AVERAGE(B5:S5)</f>
        <v>4.333333333333333</v>
      </c>
      <c r="V5" s="68">
        <f>AVERAGE('JBH1'!O7:O10,'JBH2'!O7:O10,'JGH2'!O7:O10,'IBH1'!O7:O10,'IBH2'!O7:O10,'SBH1'!O7:O10,'SBH2'!O7:O10,)</f>
        <v>6.3479166666666664</v>
      </c>
      <c r="W5" s="69">
        <f>_xlfn.RANK.EQ(T5,T4:T9)</f>
        <v>2</v>
      </c>
      <c r="X5" s="70"/>
      <c r="Y5" s="123"/>
    </row>
    <row r="6" spans="1:25" ht="26.25" x14ac:dyDescent="0.4">
      <c r="A6" s="58" t="s">
        <v>23</v>
      </c>
      <c r="B6" s="49">
        <f>VLOOKUP('JBH1'!P11,'FORMULAS DONT TOUCH'!$H$23:$I$28,2,TRUE)</f>
        <v>8</v>
      </c>
      <c r="C6" s="33">
        <f>VLOOKUP('JGH1'!P11,'FORMULAS DONT TOUCH'!$H$23:$I$28,2,TRUE)</f>
        <v>4</v>
      </c>
      <c r="D6" s="33">
        <f>VLOOKUP('JBH2'!P11,'FORMULAS DONT TOUCH'!$H$23:$I$28,2,TRUE)</f>
        <v>4</v>
      </c>
      <c r="E6" s="33">
        <f>VLOOKUP('JGH2'!P11,'FORMULAS DONT TOUCH'!$H$23:$I$28,2,TRUE)</f>
        <v>4</v>
      </c>
      <c r="F6" s="33">
        <f>VLOOKUP('IBH1'!P11,'FORMULAS DONT TOUCH'!$H$23:$I$28,2,TRUE)</f>
        <v>8</v>
      </c>
      <c r="G6" s="63">
        <v>0</v>
      </c>
      <c r="H6" s="33">
        <f>VLOOKUP('IBH2'!P11,'FORMULAS DONT TOUCH'!$H$23:$I$28,2,TRUE)</f>
        <v>4</v>
      </c>
      <c r="I6" s="63">
        <v>0</v>
      </c>
      <c r="J6" s="33">
        <f>VLOOKUP('SBH1'!P11,'FORMULAS DONT TOUCH'!$H$23:$I$28,2,TRUE)</f>
        <v>2</v>
      </c>
      <c r="K6" s="63">
        <v>0</v>
      </c>
      <c r="L6" s="33">
        <f>VLOOKUP('SBH2'!P11,'FORMULAS DONT TOUCH'!$H$23:$I$28,2,TRUE)</f>
        <v>4</v>
      </c>
      <c r="M6" s="63">
        <v>0</v>
      </c>
      <c r="N6" s="55">
        <v>1</v>
      </c>
      <c r="O6" s="55">
        <v>0</v>
      </c>
      <c r="P6" s="55">
        <v>6</v>
      </c>
      <c r="Q6" s="55">
        <v>0</v>
      </c>
      <c r="R6" s="55">
        <v>0</v>
      </c>
      <c r="S6" s="55">
        <v>0</v>
      </c>
      <c r="T6" s="66">
        <f t="shared" si="0"/>
        <v>45</v>
      </c>
      <c r="U6" s="67">
        <f>AVERAGE(B6:S6)</f>
        <v>2.5</v>
      </c>
      <c r="V6" s="68">
        <f>AVERAGE('JBH1'!O11:O14,'JBH2'!O11:O14,'JGH2'!O11:O14,'IBH1'!O11:O14,'IBH2'!O11:O14)</f>
        <v>6.87</v>
      </c>
      <c r="W6" s="69">
        <f>_xlfn.RANK.EQ(T6,T4:T9)</f>
        <v>5</v>
      </c>
      <c r="X6" s="70"/>
      <c r="Y6" s="37"/>
    </row>
    <row r="7" spans="1:25" ht="26.25" x14ac:dyDescent="0.4">
      <c r="A7" s="57" t="s">
        <v>25</v>
      </c>
      <c r="B7" s="49">
        <f>VLOOKUP('JBH1'!P15,'FORMULAS DONT TOUCH'!$H$23:$I$28,2,TRUE)</f>
        <v>10</v>
      </c>
      <c r="C7" s="33">
        <f>VLOOKUP('JGH1'!P15,'FORMULAS DONT TOUCH'!$H$23:$I$28,2,TRUE)</f>
        <v>10</v>
      </c>
      <c r="D7" s="33">
        <f>VLOOKUP('JBH2'!P15,'FORMULAS DONT TOUCH'!$H$23:$I$28,2,TRUE)</f>
        <v>10</v>
      </c>
      <c r="E7" s="33">
        <f>VLOOKUP('JGH2'!P15,'FORMULAS DONT TOUCH'!$H$23:$I$28,2,TRUE)</f>
        <v>6</v>
      </c>
      <c r="F7" s="33">
        <f>VLOOKUP('IBH1'!P15,'FORMULAS DONT TOUCH'!$H$23:$I$28,2,TRUE)</f>
        <v>10</v>
      </c>
      <c r="G7" s="63">
        <v>0</v>
      </c>
      <c r="H7" s="33">
        <f>VLOOKUP('IBH2'!P15,'FORMULAS DONT TOUCH'!$H$23:$I$28,2,TRUE)</f>
        <v>10</v>
      </c>
      <c r="I7" s="63">
        <v>0</v>
      </c>
      <c r="J7" s="33">
        <f>VLOOKUP('SBH1'!P15,'FORMULAS DONT TOUCH'!$H$23:$I$28,2,TRUE)</f>
        <v>10</v>
      </c>
      <c r="K7" s="63">
        <v>0</v>
      </c>
      <c r="L7" s="33">
        <f>VLOOKUP('SBH2'!P15,'FORMULAS DONT TOUCH'!$H$23:$I$28,2,TRUE)</f>
        <v>10</v>
      </c>
      <c r="M7" s="63">
        <v>0</v>
      </c>
      <c r="N7" s="55">
        <v>12</v>
      </c>
      <c r="O7" s="55">
        <v>10</v>
      </c>
      <c r="P7" s="55">
        <v>18</v>
      </c>
      <c r="Q7" s="55">
        <v>16</v>
      </c>
      <c r="R7" s="55">
        <v>18</v>
      </c>
      <c r="S7" s="55">
        <v>16</v>
      </c>
      <c r="T7" s="66">
        <f t="shared" si="0"/>
        <v>166</v>
      </c>
      <c r="U7" s="67">
        <f>AVERAGE(B7:S7)</f>
        <v>9.2222222222222214</v>
      </c>
      <c r="V7" s="68">
        <f>AVERAGE('JBH1'!O15:O18,'JGH1'!O15:O18,'JBH2'!O15:O18,'JGH2'!O15:O18,'IBH1'!O15:O18,'IBH2'!O15:O18,'SBH1'!O15:O18,'SBH2'!O15:O18)</f>
        <v>12.858333333333334</v>
      </c>
      <c r="W7" s="69">
        <f>_xlfn.RANK.EQ(T7,T4:T9)</f>
        <v>1</v>
      </c>
      <c r="X7" s="70"/>
      <c r="Y7" s="37"/>
    </row>
    <row r="8" spans="1:25" ht="26.1" customHeight="1" x14ac:dyDescent="0.25">
      <c r="A8" s="59" t="s">
        <v>27</v>
      </c>
      <c r="B8" s="49">
        <f>VLOOKUP('JBH1'!P19,'FORMULAS DONT TOUCH'!$H$23:$I$28,2,TRUE)</f>
        <v>4</v>
      </c>
      <c r="C8" s="33">
        <f>VLOOKUP('JGH1'!P19,'FORMULAS DONT TOUCH'!$H$23:$I$28,2,TRUE)</f>
        <v>6</v>
      </c>
      <c r="D8" s="33">
        <f>VLOOKUP('JBH2'!P19,'FORMULAS DONT TOUCH'!$H$23:$I$28,2,TRUE)</f>
        <v>1</v>
      </c>
      <c r="E8" s="33">
        <f>VLOOKUP('JGH2'!P19,'FORMULAS DONT TOUCH'!$H$23:$I$28,2,TRUE)</f>
        <v>2</v>
      </c>
      <c r="F8" s="33">
        <f>VLOOKUP('IBH1'!P19,'FORMULAS DONT TOUCH'!$H$23:$I$28,2,TRUE)</f>
        <v>2</v>
      </c>
      <c r="G8" s="63">
        <v>0</v>
      </c>
      <c r="H8" s="33">
        <f>VLOOKUP('IBH2'!P19,'FORMULAS DONT TOUCH'!$H$23:$I$28,2,TRUE)</f>
        <v>2</v>
      </c>
      <c r="I8" s="63">
        <v>0</v>
      </c>
      <c r="J8" s="33">
        <f>VLOOKUP('SBH1'!P19,'FORMULAS DONT TOUCH'!$H$23:$I$28,2,TRUE)</f>
        <v>4</v>
      </c>
      <c r="K8" s="63">
        <v>0</v>
      </c>
      <c r="L8" s="33">
        <f>VLOOKUP('SBH2'!P19,'FORMULAS DONT TOUCH'!$H$23:$I$28,2,TRUE)</f>
        <v>6</v>
      </c>
      <c r="M8" s="63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66">
        <f t="shared" si="0"/>
        <v>27</v>
      </c>
      <c r="U8" s="67">
        <f t="shared" ref="U8:U9" si="1">AVERAGE(B8:S8)</f>
        <v>1.5</v>
      </c>
      <c r="V8" s="68">
        <f>AVERAGE('JBH1'!O19:O22,'JGH1'!O19:O22,'JBH2'!O19:O22,'IBH1'!O19:O22,'IBH2'!O19:O22,'SBH1'!O19:O22,'SBH2'!O19:O22)</f>
        <v>4.8857142857142861</v>
      </c>
      <c r="W8" s="69">
        <f>_xlfn.RANK.EQ(T8,T4:T9)</f>
        <v>6</v>
      </c>
      <c r="X8" s="70"/>
      <c r="Y8" s="22"/>
    </row>
    <row r="9" spans="1:25" ht="27" thickBot="1" x14ac:dyDescent="0.3">
      <c r="A9" s="47" t="s">
        <v>29</v>
      </c>
      <c r="B9" s="50">
        <f>VLOOKUP('JBH1'!P23,'FORMULAS DONT TOUCH'!$H$23:$I$28,2,TRUE)</f>
        <v>1</v>
      </c>
      <c r="C9" s="51">
        <f>VLOOKUP('JGH1'!P23,'FORMULAS DONT TOUCH'!$H$23:$I$28,2,TRUE)</f>
        <v>8</v>
      </c>
      <c r="D9" s="51">
        <f>VLOOKUP('JBH2'!P23,'FORMULAS DONT TOUCH'!$H$23:$I$28,2,TRUE)</f>
        <v>2</v>
      </c>
      <c r="E9" s="51">
        <f>VLOOKUP('JGH2'!P23,'FORMULAS DONT TOUCH'!$H$23:$I$28,2,TRUE)</f>
        <v>8</v>
      </c>
      <c r="F9" s="51">
        <f>VLOOKUP('IBH1'!P23,'FORMULAS DONT TOUCH'!$H$23:$I$28,2,TRUE)</f>
        <v>4</v>
      </c>
      <c r="G9" s="64">
        <v>0</v>
      </c>
      <c r="H9" s="51">
        <f>VLOOKUP('IBH2'!P23,'FORMULAS DONT TOUCH'!$H$23:$I$28,2,TRUE)</f>
        <v>8</v>
      </c>
      <c r="I9" s="64">
        <v>0</v>
      </c>
      <c r="J9" s="51">
        <f>VLOOKUP('SBH1'!P23,'FORMULAS DONT TOUCH'!$H$23:$I$28,2,TRUE)</f>
        <v>6</v>
      </c>
      <c r="K9" s="64">
        <v>0</v>
      </c>
      <c r="L9" s="51">
        <f>VLOOKUP('SBH2'!P23,'FORMULAS DONT TOUCH'!$H$23:$I$28,2,TRUE)</f>
        <v>4</v>
      </c>
      <c r="M9" s="64">
        <v>0</v>
      </c>
      <c r="N9" s="65">
        <v>0</v>
      </c>
      <c r="O9" s="65">
        <v>12</v>
      </c>
      <c r="P9" s="65">
        <v>1</v>
      </c>
      <c r="Q9" s="65">
        <v>4</v>
      </c>
      <c r="R9" s="65">
        <v>0</v>
      </c>
      <c r="S9" s="65">
        <v>2</v>
      </c>
      <c r="T9" s="66">
        <f t="shared" si="0"/>
        <v>60</v>
      </c>
      <c r="U9" s="67">
        <f t="shared" si="1"/>
        <v>3.3333333333333335</v>
      </c>
      <c r="V9" s="68">
        <f>AVERAGE('JBH1'!O23:O26,'JGH1'!O23:O26,'JBH2'!O23:O26,'JGH2'!O23:O26,'IBH1'!O23:O26,'IBH2'!O23:O26,'SBH1'!O23:O26)</f>
        <v>6.3785714285714281</v>
      </c>
      <c r="W9" s="69">
        <f>_xlfn.RANK.EQ(T9,T4:T9)</f>
        <v>3</v>
      </c>
      <c r="X9" s="70"/>
      <c r="Y9" s="22"/>
    </row>
    <row r="10" spans="1:25" ht="15.75" thickBot="1" x14ac:dyDescent="0.3">
      <c r="N10" s="124" t="s">
        <v>139</v>
      </c>
      <c r="O10" s="125"/>
      <c r="P10" s="125"/>
      <c r="Q10" s="125"/>
      <c r="R10" s="125"/>
      <c r="S10" s="126"/>
    </row>
    <row r="11" spans="1:25" x14ac:dyDescent="0.25">
      <c r="B11" s="2"/>
      <c r="C11" s="2"/>
      <c r="D11" s="2"/>
    </row>
    <row r="12" spans="1:25" x14ac:dyDescent="0.25">
      <c r="B12" s="2"/>
      <c r="C12" s="2"/>
      <c r="D12" s="2"/>
    </row>
    <row r="13" spans="1:25" x14ac:dyDescent="0.25">
      <c r="B13" s="2"/>
      <c r="C13" s="2"/>
      <c r="D13" s="2"/>
    </row>
  </sheetData>
  <mergeCells count="6">
    <mergeCell ref="B1:X1"/>
    <mergeCell ref="Y4:Y5"/>
    <mergeCell ref="N10:S10"/>
    <mergeCell ref="B2:M2"/>
    <mergeCell ref="N2:S2"/>
    <mergeCell ref="T2:X2"/>
  </mergeCells>
  <pageMargins left="0.7" right="0.7" top="0.75" bottom="0.75" header="0.3" footer="0.3"/>
  <pageSetup paperSize="9" scale="5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18F3-F04D-4311-8DA8-744859489C16}">
  <sheetPr>
    <tabColor rgb="FFFF0000"/>
  </sheetPr>
  <dimension ref="A1:R28"/>
  <sheetViews>
    <sheetView topLeftCell="A4" workbookViewId="0">
      <selection activeCell="P27" sqref="P27"/>
    </sheetView>
  </sheetViews>
  <sheetFormatPr defaultRowHeight="15" x14ac:dyDescent="0.25"/>
  <sheetData>
    <row r="1" spans="1:18" x14ac:dyDescent="0.25">
      <c r="A1">
        <v>1</v>
      </c>
      <c r="B1" t="s">
        <v>140</v>
      </c>
    </row>
    <row r="2" spans="1:18" x14ac:dyDescent="0.25">
      <c r="A2">
        <v>2</v>
      </c>
      <c r="B2" t="s">
        <v>141</v>
      </c>
    </row>
    <row r="3" spans="1:18" x14ac:dyDescent="0.25">
      <c r="A3">
        <v>3</v>
      </c>
      <c r="B3" t="s">
        <v>142</v>
      </c>
    </row>
    <row r="4" spans="1:18" x14ac:dyDescent="0.25">
      <c r="A4">
        <v>4</v>
      </c>
      <c r="B4" t="s">
        <v>143</v>
      </c>
    </row>
    <row r="6" spans="1:18" x14ac:dyDescent="0.25">
      <c r="A6">
        <v>1</v>
      </c>
      <c r="B6" t="s">
        <v>144</v>
      </c>
      <c r="D6">
        <v>1</v>
      </c>
      <c r="E6" t="s">
        <v>145</v>
      </c>
      <c r="F6">
        <v>1</v>
      </c>
      <c r="G6">
        <v>5</v>
      </c>
      <c r="I6">
        <v>1</v>
      </c>
      <c r="J6" t="s">
        <v>146</v>
      </c>
      <c r="N6">
        <v>1</v>
      </c>
      <c r="O6" t="s">
        <v>147</v>
      </c>
    </row>
    <row r="7" spans="1:18" x14ac:dyDescent="0.25">
      <c r="A7">
        <v>2</v>
      </c>
      <c r="B7" t="s">
        <v>148</v>
      </c>
      <c r="D7">
        <v>2</v>
      </c>
      <c r="E7" t="s">
        <v>149</v>
      </c>
      <c r="F7">
        <v>2</v>
      </c>
      <c r="G7">
        <v>4</v>
      </c>
      <c r="I7">
        <v>2</v>
      </c>
      <c r="J7" t="s">
        <v>146</v>
      </c>
      <c r="N7">
        <v>2</v>
      </c>
      <c r="O7" t="s">
        <v>147</v>
      </c>
    </row>
    <row r="8" spans="1:18" x14ac:dyDescent="0.25">
      <c r="A8">
        <v>3</v>
      </c>
      <c r="B8" t="s">
        <v>150</v>
      </c>
      <c r="D8">
        <v>3</v>
      </c>
      <c r="E8" t="s">
        <v>151</v>
      </c>
      <c r="F8">
        <v>3</v>
      </c>
      <c r="G8">
        <v>3</v>
      </c>
      <c r="I8">
        <v>3</v>
      </c>
      <c r="J8" t="s">
        <v>152</v>
      </c>
      <c r="N8">
        <v>3</v>
      </c>
      <c r="O8" t="s">
        <v>153</v>
      </c>
    </row>
    <row r="9" spans="1:18" x14ac:dyDescent="0.25">
      <c r="A9">
        <v>4</v>
      </c>
      <c r="B9" t="s">
        <v>154</v>
      </c>
      <c r="D9">
        <v>4</v>
      </c>
      <c r="E9" t="s">
        <v>155</v>
      </c>
      <c r="F9">
        <v>4</v>
      </c>
      <c r="G9">
        <v>2</v>
      </c>
      <c r="I9">
        <v>4</v>
      </c>
      <c r="J9" t="s">
        <v>152</v>
      </c>
      <c r="N9">
        <v>4</v>
      </c>
      <c r="O9" t="s">
        <v>153</v>
      </c>
    </row>
    <row r="10" spans="1:18" x14ac:dyDescent="0.25">
      <c r="D10">
        <v>5</v>
      </c>
      <c r="E10" t="s">
        <v>156</v>
      </c>
      <c r="F10">
        <v>5</v>
      </c>
      <c r="G10">
        <v>1</v>
      </c>
    </row>
    <row r="11" spans="1:18" x14ac:dyDescent="0.25">
      <c r="I11">
        <v>1</v>
      </c>
      <c r="J11" t="s">
        <v>146</v>
      </c>
      <c r="M11">
        <v>1</v>
      </c>
      <c r="N11" t="s">
        <v>147</v>
      </c>
      <c r="Q11">
        <v>1</v>
      </c>
      <c r="R11" t="s">
        <v>157</v>
      </c>
    </row>
    <row r="12" spans="1:18" x14ac:dyDescent="0.25">
      <c r="A12">
        <v>1</v>
      </c>
      <c r="B12">
        <v>4</v>
      </c>
      <c r="I12">
        <v>2</v>
      </c>
      <c r="J12" t="s">
        <v>153</v>
      </c>
      <c r="M12">
        <v>2</v>
      </c>
      <c r="N12" t="s">
        <v>147</v>
      </c>
      <c r="Q12">
        <v>2</v>
      </c>
      <c r="R12" t="s">
        <v>158</v>
      </c>
    </row>
    <row r="13" spans="1:18" x14ac:dyDescent="0.25">
      <c r="A13">
        <v>2</v>
      </c>
      <c r="B13">
        <v>3</v>
      </c>
      <c r="F13">
        <v>1</v>
      </c>
      <c r="G13" t="s">
        <v>159</v>
      </c>
      <c r="I13">
        <v>3</v>
      </c>
      <c r="J13" t="s">
        <v>153</v>
      </c>
      <c r="M13">
        <v>3</v>
      </c>
      <c r="N13" t="s">
        <v>147</v>
      </c>
      <c r="Q13">
        <v>3</v>
      </c>
      <c r="R13" t="s">
        <v>160</v>
      </c>
    </row>
    <row r="14" spans="1:18" x14ac:dyDescent="0.25">
      <c r="A14">
        <v>3</v>
      </c>
      <c r="B14">
        <v>2</v>
      </c>
      <c r="F14">
        <v>2</v>
      </c>
      <c r="G14" t="s">
        <v>145</v>
      </c>
      <c r="I14">
        <v>4</v>
      </c>
      <c r="J14" t="s">
        <v>153</v>
      </c>
      <c r="M14">
        <v>4</v>
      </c>
      <c r="N14" t="s">
        <v>153</v>
      </c>
      <c r="Q14">
        <v>4</v>
      </c>
      <c r="R14" t="s">
        <v>161</v>
      </c>
    </row>
    <row r="15" spans="1:18" x14ac:dyDescent="0.25">
      <c r="A15">
        <v>4</v>
      </c>
      <c r="B15">
        <v>1</v>
      </c>
      <c r="F15">
        <v>3</v>
      </c>
      <c r="G15" t="s">
        <v>149</v>
      </c>
      <c r="I15">
        <v>5</v>
      </c>
      <c r="J15" t="s">
        <v>153</v>
      </c>
      <c r="M15">
        <v>5</v>
      </c>
      <c r="N15" t="s">
        <v>153</v>
      </c>
      <c r="Q15">
        <v>5</v>
      </c>
      <c r="R15" t="s">
        <v>162</v>
      </c>
    </row>
    <row r="16" spans="1:18" x14ac:dyDescent="0.25">
      <c r="F16">
        <v>4</v>
      </c>
      <c r="G16" t="s">
        <v>151</v>
      </c>
      <c r="M16">
        <v>6</v>
      </c>
      <c r="N16" t="s">
        <v>153</v>
      </c>
      <c r="Q16">
        <v>6</v>
      </c>
      <c r="R16" t="s">
        <v>163</v>
      </c>
    </row>
    <row r="17" spans="1:18" x14ac:dyDescent="0.25">
      <c r="A17">
        <v>1</v>
      </c>
      <c r="B17" t="s">
        <v>164</v>
      </c>
      <c r="F17">
        <v>5</v>
      </c>
      <c r="G17" t="s">
        <v>155</v>
      </c>
    </row>
    <row r="18" spans="1:18" x14ac:dyDescent="0.25">
      <c r="A18">
        <v>2</v>
      </c>
      <c r="B18" t="s">
        <v>165</v>
      </c>
      <c r="F18">
        <v>6</v>
      </c>
      <c r="G18" t="s">
        <v>166</v>
      </c>
      <c r="J18">
        <v>1</v>
      </c>
      <c r="K18" t="s">
        <v>147</v>
      </c>
      <c r="Q18">
        <v>1</v>
      </c>
      <c r="R18" t="s">
        <v>167</v>
      </c>
    </row>
    <row r="19" spans="1:18" x14ac:dyDescent="0.25">
      <c r="A19">
        <v>3</v>
      </c>
      <c r="B19" t="s">
        <v>168</v>
      </c>
      <c r="J19">
        <v>2</v>
      </c>
      <c r="K19" t="s">
        <v>147</v>
      </c>
      <c r="Q19">
        <v>2</v>
      </c>
      <c r="R19" t="s">
        <v>158</v>
      </c>
    </row>
    <row r="20" spans="1:18" x14ac:dyDescent="0.25">
      <c r="A20">
        <v>4</v>
      </c>
      <c r="B20" t="s">
        <v>144</v>
      </c>
      <c r="J20">
        <v>3</v>
      </c>
      <c r="K20" t="s">
        <v>152</v>
      </c>
      <c r="Q20">
        <v>3</v>
      </c>
      <c r="R20" t="s">
        <v>160</v>
      </c>
    </row>
    <row r="21" spans="1:18" x14ac:dyDescent="0.25">
      <c r="J21">
        <v>4</v>
      </c>
      <c r="K21" t="s">
        <v>152</v>
      </c>
      <c r="Q21">
        <v>4</v>
      </c>
      <c r="R21" t="s">
        <v>161</v>
      </c>
    </row>
    <row r="22" spans="1:18" x14ac:dyDescent="0.25">
      <c r="A22">
        <v>1</v>
      </c>
      <c r="B22">
        <v>10</v>
      </c>
      <c r="Q22">
        <v>5</v>
      </c>
      <c r="R22" t="s">
        <v>162</v>
      </c>
    </row>
    <row r="23" spans="1:18" x14ac:dyDescent="0.25">
      <c r="A23">
        <v>2</v>
      </c>
      <c r="B23">
        <v>8</v>
      </c>
      <c r="E23">
        <v>1</v>
      </c>
      <c r="F23" t="s">
        <v>169</v>
      </c>
      <c r="H23">
        <v>1</v>
      </c>
      <c r="I23">
        <v>10</v>
      </c>
      <c r="K23">
        <v>1</v>
      </c>
      <c r="L23" t="s">
        <v>170</v>
      </c>
      <c r="Q23">
        <v>6</v>
      </c>
      <c r="R23" t="s">
        <v>163</v>
      </c>
    </row>
    <row r="24" spans="1:18" x14ac:dyDescent="0.25">
      <c r="A24">
        <v>3</v>
      </c>
      <c r="B24">
        <v>6</v>
      </c>
      <c r="E24">
        <v>2</v>
      </c>
      <c r="F24" t="s">
        <v>171</v>
      </c>
      <c r="H24">
        <v>2</v>
      </c>
      <c r="I24">
        <v>8</v>
      </c>
      <c r="K24">
        <v>2</v>
      </c>
      <c r="L24" t="s">
        <v>172</v>
      </c>
    </row>
    <row r="25" spans="1:18" x14ac:dyDescent="0.25">
      <c r="A25">
        <v>4</v>
      </c>
      <c r="B25">
        <v>4</v>
      </c>
      <c r="E25">
        <v>3</v>
      </c>
      <c r="F25" t="s">
        <v>170</v>
      </c>
      <c r="H25">
        <v>3</v>
      </c>
      <c r="I25">
        <v>6</v>
      </c>
      <c r="K25">
        <v>3</v>
      </c>
      <c r="L25" t="s">
        <v>159</v>
      </c>
    </row>
    <row r="26" spans="1:18" x14ac:dyDescent="0.25">
      <c r="E26">
        <v>4</v>
      </c>
      <c r="F26" t="s">
        <v>145</v>
      </c>
      <c r="H26">
        <v>4</v>
      </c>
      <c r="I26">
        <v>4</v>
      </c>
      <c r="K26">
        <v>4</v>
      </c>
      <c r="L26" t="s">
        <v>149</v>
      </c>
    </row>
    <row r="27" spans="1:18" x14ac:dyDescent="0.25">
      <c r="E27">
        <v>5</v>
      </c>
      <c r="F27" t="s">
        <v>149</v>
      </c>
      <c r="H27">
        <v>5</v>
      </c>
      <c r="I27">
        <v>2</v>
      </c>
      <c r="K27">
        <v>5</v>
      </c>
      <c r="L27" t="s">
        <v>155</v>
      </c>
    </row>
    <row r="28" spans="1:18" x14ac:dyDescent="0.25">
      <c r="E28">
        <v>6</v>
      </c>
      <c r="F28" t="s">
        <v>151</v>
      </c>
      <c r="H28">
        <v>6</v>
      </c>
      <c r="I28">
        <v>1</v>
      </c>
      <c r="K28">
        <v>6</v>
      </c>
      <c r="L28" t="s">
        <v>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57B1-3D93-484E-8135-B8893A642C8F}">
  <sheetPr>
    <tabColor rgb="FF00B050"/>
  </sheetPr>
  <dimension ref="A1:R26"/>
  <sheetViews>
    <sheetView zoomScale="70" zoomScaleNormal="70" workbookViewId="0">
      <selection activeCell="Q3" sqref="Q3:Q6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9.7109375" customWidth="1"/>
    <col min="18" max="18" width="14.42578125" bestFit="1" customWidth="1"/>
  </cols>
  <sheetData>
    <row r="1" spans="1:18" ht="21" customHeight="1" thickBot="1" x14ac:dyDescent="0.3">
      <c r="A1" s="75" t="s">
        <v>31</v>
      </c>
      <c r="B1" s="3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"/>
    </row>
    <row r="2" spans="1:18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7" t="s">
        <v>14</v>
      </c>
      <c r="R2" s="45"/>
    </row>
    <row r="3" spans="1:18" ht="15" customHeight="1" x14ac:dyDescent="0.25">
      <c r="A3" s="85" t="s">
        <v>15</v>
      </c>
      <c r="B3" s="17" t="s">
        <v>16</v>
      </c>
      <c r="C3" s="6">
        <v>0</v>
      </c>
      <c r="D3" s="7">
        <v>0</v>
      </c>
      <c r="E3" s="7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0</v>
      </c>
      <c r="N3" s="81">
        <f>LARGE(C6:L6, ROWS(A$3:A4))</f>
        <v>0</v>
      </c>
      <c r="O3" s="83">
        <f>SUM(M3:N3)</f>
        <v>0</v>
      </c>
      <c r="P3" s="72">
        <f>RANK(O3,O3:O26)</f>
        <v>4</v>
      </c>
      <c r="Q3" s="89"/>
      <c r="R3" s="29"/>
    </row>
    <row r="4" spans="1:18" ht="18" customHeight="1" thickBot="1" x14ac:dyDescent="0.3">
      <c r="A4" s="86"/>
      <c r="B4" s="17" t="s">
        <v>17</v>
      </c>
      <c r="C4" s="9">
        <v>0</v>
      </c>
      <c r="D4" s="5">
        <v>0</v>
      </c>
      <c r="E4" s="5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73"/>
      <c r="Q4" s="90"/>
      <c r="R4" s="29"/>
    </row>
    <row r="5" spans="1:18" ht="16.5" customHeight="1" thickBot="1" x14ac:dyDescent="0.3">
      <c r="A5" s="96"/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73"/>
      <c r="Q5" s="90"/>
      <c r="R5" s="29"/>
    </row>
    <row r="6" spans="1:18" ht="16.5" customHeight="1" thickBot="1" x14ac:dyDescent="0.3">
      <c r="A6" s="97"/>
      <c r="B6" s="18" t="s">
        <v>20</v>
      </c>
      <c r="C6" s="19">
        <f>AVERAGE(C3:C5)</f>
        <v>0</v>
      </c>
      <c r="D6" s="20">
        <f>AVERAGE(D3:D5)</f>
        <v>0</v>
      </c>
      <c r="E6" s="20">
        <f t="shared" ref="E6:L6" si="0">AVERAGE(E3:E5)</f>
        <v>0</v>
      </c>
      <c r="F6" s="20">
        <f t="shared" si="0"/>
        <v>0</v>
      </c>
      <c r="G6" s="20">
        <f t="shared" si="0"/>
        <v>0</v>
      </c>
      <c r="H6" s="20">
        <f t="shared" si="0"/>
        <v>0</v>
      </c>
      <c r="I6" s="20">
        <f t="shared" si="0"/>
        <v>0</v>
      </c>
      <c r="J6" s="20">
        <f t="shared" si="0"/>
        <v>0</v>
      </c>
      <c r="K6" s="20">
        <f t="shared" si="0"/>
        <v>0</v>
      </c>
      <c r="L6" s="21">
        <f t="shared" si="0"/>
        <v>0</v>
      </c>
      <c r="M6" s="80"/>
      <c r="N6" s="82"/>
      <c r="O6" s="84"/>
      <c r="P6" s="74"/>
      <c r="Q6" s="91"/>
      <c r="R6" s="29"/>
    </row>
    <row r="7" spans="1:18" ht="15.95" customHeight="1" x14ac:dyDescent="0.25">
      <c r="A7" s="100" t="s">
        <v>21</v>
      </c>
      <c r="B7" s="17" t="s">
        <v>16</v>
      </c>
      <c r="C7" s="6">
        <v>0</v>
      </c>
      <c r="D7" s="7">
        <v>0</v>
      </c>
      <c r="E7" s="7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0</v>
      </c>
      <c r="N7" s="81">
        <f>LARGE(C10:L10, ROWS(A$7:A8))</f>
        <v>0</v>
      </c>
      <c r="O7" s="83">
        <f>SUM(M7:N7)</f>
        <v>0</v>
      </c>
      <c r="P7" s="72">
        <f>RANK(O7,O3:O26)</f>
        <v>4</v>
      </c>
      <c r="Q7" s="89"/>
      <c r="R7" s="29"/>
    </row>
    <row r="8" spans="1:18" ht="14.45" customHeight="1" thickBot="1" x14ac:dyDescent="0.3">
      <c r="A8" s="101"/>
      <c r="B8" s="17" t="s">
        <v>17</v>
      </c>
      <c r="C8" s="9">
        <v>0</v>
      </c>
      <c r="D8" s="5">
        <v>0</v>
      </c>
      <c r="E8" s="5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73"/>
      <c r="Q8" s="90"/>
      <c r="R8" s="29"/>
    </row>
    <row r="9" spans="1:18" ht="15" customHeight="1" thickBot="1" x14ac:dyDescent="0.3">
      <c r="A9" s="92"/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73"/>
      <c r="Q9" s="90"/>
      <c r="R9" s="29"/>
    </row>
    <row r="10" spans="1:18" ht="18.95" customHeight="1" thickBot="1" x14ac:dyDescent="0.3">
      <c r="A10" s="93"/>
      <c r="B10" s="18" t="s">
        <v>20</v>
      </c>
      <c r="C10" s="19">
        <f>AVERAGE(C7:C9)</f>
        <v>0</v>
      </c>
      <c r="D10" s="20">
        <f>AVERAGE(D7:D9)</f>
        <v>0</v>
      </c>
      <c r="E10" s="20">
        <f t="shared" ref="E10:L10" si="1">AVERAGE(E7:E9)</f>
        <v>0</v>
      </c>
      <c r="F10" s="20">
        <f t="shared" si="1"/>
        <v>0</v>
      </c>
      <c r="G10" s="20">
        <f t="shared" si="1"/>
        <v>0</v>
      </c>
      <c r="H10" s="20">
        <f t="shared" si="1"/>
        <v>0</v>
      </c>
      <c r="I10" s="20">
        <f t="shared" si="1"/>
        <v>0</v>
      </c>
      <c r="J10" s="20">
        <f t="shared" si="1"/>
        <v>0</v>
      </c>
      <c r="K10" s="20">
        <f t="shared" si="1"/>
        <v>0</v>
      </c>
      <c r="L10" s="21">
        <f t="shared" si="1"/>
        <v>0</v>
      </c>
      <c r="M10" s="80"/>
      <c r="N10" s="82"/>
      <c r="O10" s="84"/>
      <c r="P10" s="74"/>
      <c r="Q10" s="91"/>
      <c r="R10" s="29"/>
    </row>
    <row r="11" spans="1:18" ht="13.5" customHeight="1" x14ac:dyDescent="0.25">
      <c r="A11" s="98" t="s">
        <v>23</v>
      </c>
      <c r="B11" s="17" t="s">
        <v>16</v>
      </c>
      <c r="C11" s="6">
        <v>0</v>
      </c>
      <c r="D11" s="7">
        <v>0</v>
      </c>
      <c r="E11" s="7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0</v>
      </c>
      <c r="N11" s="81">
        <f>LARGE(C14:L14, ROWS(A$11:A12))</f>
        <v>0</v>
      </c>
      <c r="O11" s="83">
        <f>SUM(M11:N11)</f>
        <v>0</v>
      </c>
      <c r="P11" s="72">
        <f>RANK(O11,O3:O26)</f>
        <v>4</v>
      </c>
      <c r="Q11" s="89"/>
      <c r="R11" s="29"/>
    </row>
    <row r="12" spans="1:18" ht="14.45" customHeight="1" thickBot="1" x14ac:dyDescent="0.3">
      <c r="A12" s="99"/>
      <c r="B12" s="17" t="s">
        <v>17</v>
      </c>
      <c r="C12" s="9">
        <v>0</v>
      </c>
      <c r="D12" s="5">
        <v>0</v>
      </c>
      <c r="E12" s="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73"/>
      <c r="Q12" s="90"/>
      <c r="R12" s="29"/>
    </row>
    <row r="13" spans="1:18" ht="15" customHeight="1" thickBot="1" x14ac:dyDescent="0.3">
      <c r="A13" s="94"/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73"/>
      <c r="Q13" s="90"/>
      <c r="R13" s="29"/>
    </row>
    <row r="14" spans="1:18" ht="18.95" customHeight="1" thickBot="1" x14ac:dyDescent="0.3">
      <c r="A14" s="95"/>
      <c r="B14" s="18" t="s">
        <v>20</v>
      </c>
      <c r="C14" s="19">
        <f>AVERAGE(C11:C13)</f>
        <v>0</v>
      </c>
      <c r="D14" s="20">
        <f>AVERAGE(D11:D13)</f>
        <v>0</v>
      </c>
      <c r="E14" s="20">
        <f t="shared" ref="E14:L14" si="2">AVERAGE(E11:E13)</f>
        <v>0</v>
      </c>
      <c r="F14" s="20">
        <f t="shared" si="2"/>
        <v>0</v>
      </c>
      <c r="G14" s="20">
        <f t="shared" si="2"/>
        <v>0</v>
      </c>
      <c r="H14" s="20">
        <f t="shared" si="2"/>
        <v>0</v>
      </c>
      <c r="I14" s="20">
        <f t="shared" si="2"/>
        <v>0</v>
      </c>
      <c r="J14" s="20">
        <f t="shared" si="2"/>
        <v>0</v>
      </c>
      <c r="K14" s="20">
        <f t="shared" si="2"/>
        <v>0</v>
      </c>
      <c r="L14" s="21">
        <f t="shared" si="2"/>
        <v>0</v>
      </c>
      <c r="M14" s="80"/>
      <c r="N14" s="82"/>
      <c r="O14" s="84"/>
      <c r="P14" s="74"/>
      <c r="Q14" s="91"/>
      <c r="R14" s="29"/>
    </row>
    <row r="15" spans="1:18" ht="14.1" customHeight="1" x14ac:dyDescent="0.25">
      <c r="A15" s="87" t="s">
        <v>25</v>
      </c>
      <c r="B15" s="17" t="s">
        <v>16</v>
      </c>
      <c r="C15" s="6">
        <v>6</v>
      </c>
      <c r="D15" s="7">
        <v>4</v>
      </c>
      <c r="E15" s="7">
        <v>8</v>
      </c>
      <c r="F15" s="23">
        <v>2</v>
      </c>
      <c r="G15" s="23">
        <v>3</v>
      </c>
      <c r="H15" s="23">
        <v>2</v>
      </c>
      <c r="I15" s="23">
        <v>2.5</v>
      </c>
      <c r="J15" s="23">
        <v>2.5</v>
      </c>
      <c r="K15" s="23">
        <v>5</v>
      </c>
      <c r="L15" s="8">
        <v>3.5</v>
      </c>
      <c r="M15" s="79">
        <f>LARGE(C18:L18, ROWS(A$15:A15))</f>
        <v>8</v>
      </c>
      <c r="N15" s="81">
        <f>LARGE(C18:L18, ROWS(A$15:A16))</f>
        <v>6</v>
      </c>
      <c r="O15" s="83">
        <f>SUM(M15:N15)</f>
        <v>14</v>
      </c>
      <c r="P15" s="72">
        <f>RANK(O15,O3:O26)</f>
        <v>1</v>
      </c>
      <c r="Q15" s="89" t="str">
        <f>VLOOKUP(P15,'FORMULAS DONT TOUCH'!$N$6:$O$9,2,TRUE)</f>
        <v>Progress to Final</v>
      </c>
      <c r="R15" s="29"/>
    </row>
    <row r="16" spans="1:18" ht="14.45" customHeight="1" thickBot="1" x14ac:dyDescent="0.3">
      <c r="A16" s="88"/>
      <c r="B16" s="17" t="s">
        <v>17</v>
      </c>
      <c r="C16" s="9">
        <v>6</v>
      </c>
      <c r="D16" s="5">
        <v>3</v>
      </c>
      <c r="E16" s="5">
        <v>8</v>
      </c>
      <c r="F16" s="24">
        <v>2</v>
      </c>
      <c r="G16" s="24">
        <v>3</v>
      </c>
      <c r="H16" s="24">
        <v>2</v>
      </c>
      <c r="I16" s="24">
        <v>3.5</v>
      </c>
      <c r="J16" s="24">
        <v>2</v>
      </c>
      <c r="K16" s="24">
        <v>2.8</v>
      </c>
      <c r="L16" s="10">
        <v>3</v>
      </c>
      <c r="M16" s="79"/>
      <c r="N16" s="81"/>
      <c r="O16" s="83"/>
      <c r="P16" s="73"/>
      <c r="Q16" s="90"/>
      <c r="R16" s="29"/>
    </row>
    <row r="17" spans="1:18" ht="15" customHeight="1" thickBot="1" x14ac:dyDescent="0.3">
      <c r="A17" s="112" t="s">
        <v>32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73"/>
      <c r="Q17" s="90"/>
      <c r="R17" s="29"/>
    </row>
    <row r="18" spans="1:18" ht="18.95" customHeight="1" thickBot="1" x14ac:dyDescent="0.3">
      <c r="A18" s="113"/>
      <c r="B18" s="18" t="s">
        <v>20</v>
      </c>
      <c r="C18" s="19">
        <f>AVERAGE(C15:C16)</f>
        <v>6</v>
      </c>
      <c r="D18" s="19">
        <f t="shared" ref="D18:L18" si="3">AVERAGE(D15:D16)</f>
        <v>3.5</v>
      </c>
      <c r="E18" s="19">
        <f t="shared" si="3"/>
        <v>8</v>
      </c>
      <c r="F18" s="19">
        <f t="shared" si="3"/>
        <v>2</v>
      </c>
      <c r="G18" s="19">
        <f t="shared" si="3"/>
        <v>3</v>
      </c>
      <c r="H18" s="19">
        <f t="shared" si="3"/>
        <v>2</v>
      </c>
      <c r="I18" s="19">
        <f t="shared" si="3"/>
        <v>3</v>
      </c>
      <c r="J18" s="19">
        <f t="shared" si="3"/>
        <v>2.25</v>
      </c>
      <c r="K18" s="19">
        <f t="shared" si="3"/>
        <v>3.9</v>
      </c>
      <c r="L18" s="19">
        <f t="shared" si="3"/>
        <v>3.25</v>
      </c>
      <c r="M18" s="80"/>
      <c r="N18" s="82"/>
      <c r="O18" s="84"/>
      <c r="P18" s="74"/>
      <c r="Q18" s="91"/>
      <c r="R18" s="29"/>
    </row>
    <row r="19" spans="1:18" ht="15" customHeight="1" x14ac:dyDescent="0.25">
      <c r="A19" s="104" t="s">
        <v>27</v>
      </c>
      <c r="B19" s="17" t="s">
        <v>16</v>
      </c>
      <c r="C19" s="6">
        <v>3</v>
      </c>
      <c r="D19" s="7">
        <v>3</v>
      </c>
      <c r="E19" s="7">
        <v>3.5</v>
      </c>
      <c r="F19" s="23">
        <v>3</v>
      </c>
      <c r="G19" s="23">
        <v>3.5</v>
      </c>
      <c r="H19" s="23">
        <v>2</v>
      </c>
      <c r="I19" s="23">
        <v>2.5</v>
      </c>
      <c r="J19" s="23">
        <v>3.8</v>
      </c>
      <c r="K19" s="23">
        <v>3</v>
      </c>
      <c r="L19" s="8">
        <v>3.5</v>
      </c>
      <c r="M19" s="79">
        <f>LARGE(C22:L22, ROWS(A$19:A19))</f>
        <v>3.85</v>
      </c>
      <c r="N19" s="81">
        <f>LARGE(C22:L22, ROWS(A$19:A20))</f>
        <v>3.75</v>
      </c>
      <c r="O19" s="83">
        <f>SUM(M19:N19)</f>
        <v>7.6</v>
      </c>
      <c r="P19" s="72">
        <f>RANK(O19,O3:O26)</f>
        <v>3</v>
      </c>
      <c r="Q19" s="89" t="str">
        <f>VLOOKUP(P19,'FORMULAS DONT TOUCH'!$N$6:$O$9,2,TRUE)</f>
        <v>Eliminated</v>
      </c>
      <c r="R19" s="29"/>
    </row>
    <row r="20" spans="1:18" ht="14.45" customHeight="1" thickBot="1" x14ac:dyDescent="0.3">
      <c r="A20" s="105"/>
      <c r="B20" s="17" t="s">
        <v>17</v>
      </c>
      <c r="C20" s="9">
        <v>4</v>
      </c>
      <c r="D20" s="5">
        <v>2</v>
      </c>
      <c r="E20" s="5">
        <v>4.2</v>
      </c>
      <c r="F20" s="24">
        <v>3</v>
      </c>
      <c r="G20" s="24">
        <v>3.5</v>
      </c>
      <c r="H20" s="24">
        <v>1</v>
      </c>
      <c r="I20" s="24">
        <v>2.5</v>
      </c>
      <c r="J20" s="24">
        <v>2.7</v>
      </c>
      <c r="K20" s="24">
        <v>2.2000000000000002</v>
      </c>
      <c r="L20" s="10">
        <v>4</v>
      </c>
      <c r="M20" s="79"/>
      <c r="N20" s="81"/>
      <c r="O20" s="83"/>
      <c r="P20" s="73"/>
      <c r="Q20" s="90"/>
      <c r="R20" s="29"/>
    </row>
    <row r="21" spans="1:18" ht="15" customHeight="1" thickBot="1" x14ac:dyDescent="0.3">
      <c r="A21" s="106" t="s">
        <v>33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73"/>
      <c r="Q21" s="90"/>
      <c r="R21" s="29"/>
    </row>
    <row r="22" spans="1:18" ht="18.95" customHeight="1" thickBot="1" x14ac:dyDescent="0.3">
      <c r="A22" s="107"/>
      <c r="B22" s="18" t="s">
        <v>20</v>
      </c>
      <c r="C22" s="19">
        <f>AVERAGE(C19:C20)</f>
        <v>3.5</v>
      </c>
      <c r="D22" s="19">
        <f t="shared" ref="D22:L22" si="4">AVERAGE(D19:D20)</f>
        <v>2.5</v>
      </c>
      <c r="E22" s="19">
        <f t="shared" si="4"/>
        <v>3.85</v>
      </c>
      <c r="F22" s="19">
        <f t="shared" si="4"/>
        <v>3</v>
      </c>
      <c r="G22" s="19">
        <f t="shared" si="4"/>
        <v>3.5</v>
      </c>
      <c r="H22" s="19">
        <f t="shared" si="4"/>
        <v>1.5</v>
      </c>
      <c r="I22" s="19">
        <f t="shared" si="4"/>
        <v>2.5</v>
      </c>
      <c r="J22" s="19">
        <f t="shared" si="4"/>
        <v>3.25</v>
      </c>
      <c r="K22" s="19">
        <f t="shared" si="4"/>
        <v>2.6</v>
      </c>
      <c r="L22" s="19">
        <f t="shared" si="4"/>
        <v>3.75</v>
      </c>
      <c r="M22" s="80"/>
      <c r="N22" s="82"/>
      <c r="O22" s="84"/>
      <c r="P22" s="74"/>
      <c r="Q22" s="91"/>
      <c r="R22" s="29"/>
    </row>
    <row r="23" spans="1:18" ht="21.6" customHeight="1" x14ac:dyDescent="0.25">
      <c r="A23" s="102" t="s">
        <v>29</v>
      </c>
      <c r="B23" s="17" t="s">
        <v>16</v>
      </c>
      <c r="C23" s="6">
        <v>4</v>
      </c>
      <c r="D23" s="7">
        <v>3</v>
      </c>
      <c r="E23" s="7">
        <v>5.5</v>
      </c>
      <c r="F23" s="23">
        <v>3</v>
      </c>
      <c r="G23" s="23">
        <v>1</v>
      </c>
      <c r="H23" s="23">
        <v>1</v>
      </c>
      <c r="I23" s="23">
        <v>4</v>
      </c>
      <c r="J23" s="23">
        <v>6</v>
      </c>
      <c r="K23" s="23">
        <v>1.5</v>
      </c>
      <c r="L23" s="8">
        <v>3.8</v>
      </c>
      <c r="M23" s="79">
        <f>LARGE(C26:L26, ROWS(A$23:A23))</f>
        <v>5.9</v>
      </c>
      <c r="N23" s="81">
        <f>LARGE(C26:L26, ROWS(A$23:A24))</f>
        <v>4.5</v>
      </c>
      <c r="O23" s="83">
        <f>SUM(M23:N23)</f>
        <v>10.4</v>
      </c>
      <c r="P23" s="72">
        <f>RANK(O23,O3:O26)</f>
        <v>2</v>
      </c>
      <c r="Q23" s="89" t="str">
        <f>VLOOKUP(P23,'FORMULAS DONT TOUCH'!$N$6:$O$9,2,TRUE)</f>
        <v>Progress to Final</v>
      </c>
      <c r="R23" s="29"/>
    </row>
    <row r="24" spans="1:18" ht="15.75" thickBot="1" x14ac:dyDescent="0.3">
      <c r="A24" s="103"/>
      <c r="B24" s="17" t="s">
        <v>17</v>
      </c>
      <c r="C24" s="9">
        <v>5</v>
      </c>
      <c r="D24" s="5">
        <v>1.5</v>
      </c>
      <c r="E24" s="5">
        <v>3.5</v>
      </c>
      <c r="F24" s="24">
        <v>3</v>
      </c>
      <c r="G24" s="24">
        <v>1</v>
      </c>
      <c r="H24" s="24">
        <v>0.5</v>
      </c>
      <c r="I24" s="24">
        <v>3.5</v>
      </c>
      <c r="J24" s="24">
        <v>5.8</v>
      </c>
      <c r="K24" s="24">
        <v>1</v>
      </c>
      <c r="L24" s="10">
        <v>4.2</v>
      </c>
      <c r="M24" s="79"/>
      <c r="N24" s="81"/>
      <c r="O24" s="83"/>
      <c r="P24" s="73"/>
      <c r="Q24" s="90"/>
      <c r="R24" s="29"/>
    </row>
    <row r="25" spans="1:18" ht="15.75" thickBot="1" x14ac:dyDescent="0.3">
      <c r="A25" s="108" t="s">
        <v>34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73"/>
      <c r="Q25" s="90"/>
      <c r="R25" s="29"/>
    </row>
    <row r="26" spans="1:18" ht="19.5" thickBot="1" x14ac:dyDescent="0.3">
      <c r="A26" s="109"/>
      <c r="B26" s="18" t="s">
        <v>20</v>
      </c>
      <c r="C26" s="19">
        <f>AVERAGE(C23:C24)</f>
        <v>4.5</v>
      </c>
      <c r="D26" s="19">
        <f t="shared" ref="D26:L26" si="5">AVERAGE(D23:D24)</f>
        <v>2.25</v>
      </c>
      <c r="E26" s="19">
        <f t="shared" si="5"/>
        <v>4.5</v>
      </c>
      <c r="F26" s="19">
        <f t="shared" si="5"/>
        <v>3</v>
      </c>
      <c r="G26" s="19">
        <f t="shared" si="5"/>
        <v>1</v>
      </c>
      <c r="H26" s="19">
        <f t="shared" si="5"/>
        <v>0.75</v>
      </c>
      <c r="I26" s="19">
        <f t="shared" si="5"/>
        <v>3.75</v>
      </c>
      <c r="J26" s="19">
        <f t="shared" si="5"/>
        <v>5.9</v>
      </c>
      <c r="K26" s="19">
        <f t="shared" si="5"/>
        <v>1.25</v>
      </c>
      <c r="L26" s="19">
        <f t="shared" si="5"/>
        <v>4</v>
      </c>
      <c r="M26" s="80"/>
      <c r="N26" s="82"/>
      <c r="O26" s="84"/>
      <c r="P26" s="74"/>
      <c r="Q26" s="91"/>
      <c r="R26" s="29"/>
    </row>
  </sheetData>
  <mergeCells count="44">
    <mergeCell ref="A1:A2"/>
    <mergeCell ref="M2:N2"/>
    <mergeCell ref="A3:A4"/>
    <mergeCell ref="M3:M6"/>
    <mergeCell ref="N3:N6"/>
    <mergeCell ref="O23:O26"/>
    <mergeCell ref="P11:P14"/>
    <mergeCell ref="Q11:Q14"/>
    <mergeCell ref="A13:A14"/>
    <mergeCell ref="P3:P6"/>
    <mergeCell ref="Q3:Q6"/>
    <mergeCell ref="A5:A6"/>
    <mergeCell ref="A7:A8"/>
    <mergeCell ref="M7:M10"/>
    <mergeCell ref="N7:N10"/>
    <mergeCell ref="O7:O10"/>
    <mergeCell ref="P7:P10"/>
    <mergeCell ref="Q7:Q10"/>
    <mergeCell ref="O3:O6"/>
    <mergeCell ref="A9:A10"/>
    <mergeCell ref="A11:A12"/>
    <mergeCell ref="N11:N14"/>
    <mergeCell ref="O11:O14"/>
    <mergeCell ref="A15:A16"/>
    <mergeCell ref="M15:M18"/>
    <mergeCell ref="N15:N18"/>
    <mergeCell ref="O15:O18"/>
    <mergeCell ref="M11:M14"/>
    <mergeCell ref="P15:P18"/>
    <mergeCell ref="P23:P26"/>
    <mergeCell ref="Q23:Q26"/>
    <mergeCell ref="A17:A18"/>
    <mergeCell ref="A19:A20"/>
    <mergeCell ref="M19:M22"/>
    <mergeCell ref="N19:N22"/>
    <mergeCell ref="O19:O22"/>
    <mergeCell ref="P19:P22"/>
    <mergeCell ref="Q19:Q22"/>
    <mergeCell ref="A21:A22"/>
    <mergeCell ref="Q15:Q18"/>
    <mergeCell ref="A25:A26"/>
    <mergeCell ref="A23:A24"/>
    <mergeCell ref="M23:M26"/>
    <mergeCell ref="N23:N26"/>
  </mergeCells>
  <conditionalFormatting sqref="Q3:Q26">
    <cfRule type="containsText" dxfId="19" priority="1" operator="containsText" text="Eliminated">
      <formula>NOT(ISERROR(SEARCH("Eliminated",Q3)))</formula>
    </cfRule>
    <cfRule type="containsText" dxfId="18" priority="2" operator="containsText" text="Progress to Final">
      <formula>NOT(ISERROR(SEARCH("Progress to Final",Q3)))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69C5-0A4B-4E1F-8994-06F5BA84B0B0}">
  <sheetPr>
    <tabColor rgb="FF00B050"/>
  </sheetPr>
  <dimension ref="A1:R26"/>
  <sheetViews>
    <sheetView zoomScale="70" zoomScaleNormal="70" workbookViewId="0">
      <selection activeCell="T17" sqref="T17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9.7109375" customWidth="1"/>
    <col min="18" max="18" width="14.42578125" bestFit="1" customWidth="1"/>
  </cols>
  <sheetData>
    <row r="1" spans="1:18" ht="21" customHeight="1" thickBot="1" x14ac:dyDescent="0.3">
      <c r="A1" s="75" t="s">
        <v>35</v>
      </c>
      <c r="B1" s="3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"/>
    </row>
    <row r="2" spans="1:18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7" t="s">
        <v>14</v>
      </c>
      <c r="R2" s="45"/>
    </row>
    <row r="3" spans="1:18" ht="15" customHeight="1" x14ac:dyDescent="0.25">
      <c r="A3" s="85" t="s">
        <v>15</v>
      </c>
      <c r="B3" s="17" t="s">
        <v>16</v>
      </c>
      <c r="C3" s="6">
        <v>3</v>
      </c>
      <c r="D3" s="7">
        <v>1.5</v>
      </c>
      <c r="E3" s="7">
        <v>2.5</v>
      </c>
      <c r="F3" s="23">
        <v>1</v>
      </c>
      <c r="G3" s="23">
        <v>2.7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3</v>
      </c>
      <c r="N3" s="81">
        <f>LARGE(C6:L6, ROWS(A$3:A4))</f>
        <v>2.85</v>
      </c>
      <c r="O3" s="83">
        <f>SUM(M3:N3)</f>
        <v>5.85</v>
      </c>
      <c r="P3" s="72">
        <f>RANK(O3,O3:O26)</f>
        <v>3</v>
      </c>
      <c r="Q3" s="89" t="str">
        <f>VLOOKUP(P3,'FORMULAS DONT TOUCH'!$M$11:$N$16,2,TRUE)</f>
        <v>Progress to Final</v>
      </c>
      <c r="R3" s="29"/>
    </row>
    <row r="4" spans="1:18" ht="18" customHeight="1" thickBot="1" x14ac:dyDescent="0.3">
      <c r="A4" s="86"/>
      <c r="B4" s="17" t="s">
        <v>17</v>
      </c>
      <c r="C4" s="9">
        <v>3</v>
      </c>
      <c r="D4" s="5">
        <v>1.5</v>
      </c>
      <c r="E4" s="5">
        <v>2.5</v>
      </c>
      <c r="F4" s="24">
        <v>1</v>
      </c>
      <c r="G4" s="24">
        <v>3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73"/>
      <c r="Q4" s="90"/>
      <c r="R4" s="29"/>
    </row>
    <row r="5" spans="1:18" ht="16.5" customHeight="1" thickBot="1" x14ac:dyDescent="0.3">
      <c r="A5" s="96" t="s">
        <v>36</v>
      </c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73"/>
      <c r="Q5" s="90"/>
      <c r="R5" s="29"/>
    </row>
    <row r="6" spans="1:18" ht="16.5" customHeight="1" thickBot="1" x14ac:dyDescent="0.3">
      <c r="A6" s="97"/>
      <c r="B6" s="18" t="s">
        <v>20</v>
      </c>
      <c r="C6" s="19">
        <f>AVERAGE(C3:C4)</f>
        <v>3</v>
      </c>
      <c r="D6" s="19">
        <f t="shared" ref="D6:L6" si="0">AVERAGE(D3:D4)</f>
        <v>1.5</v>
      </c>
      <c r="E6" s="19">
        <f t="shared" si="0"/>
        <v>2.5</v>
      </c>
      <c r="F6" s="19">
        <f t="shared" si="0"/>
        <v>1</v>
      </c>
      <c r="G6" s="19">
        <f t="shared" si="0"/>
        <v>2.85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80"/>
      <c r="N6" s="82"/>
      <c r="O6" s="84"/>
      <c r="P6" s="74"/>
      <c r="Q6" s="91"/>
      <c r="R6" s="29"/>
    </row>
    <row r="7" spans="1:18" ht="15.95" customHeight="1" x14ac:dyDescent="0.25">
      <c r="A7" s="100" t="s">
        <v>21</v>
      </c>
      <c r="B7" s="17" t="s">
        <v>16</v>
      </c>
      <c r="C7" s="6">
        <v>1.5</v>
      </c>
      <c r="D7" s="7">
        <v>2.5</v>
      </c>
      <c r="E7" s="7">
        <v>3.5</v>
      </c>
      <c r="F7" s="23">
        <v>2.7</v>
      </c>
      <c r="G7" s="23">
        <v>3</v>
      </c>
      <c r="H7" s="23">
        <v>1.7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3.5</v>
      </c>
      <c r="N7" s="81">
        <f>LARGE(C10:L10, ROWS(A$7:A8))</f>
        <v>3</v>
      </c>
      <c r="O7" s="83">
        <f>SUM(M7:N7)</f>
        <v>6.5</v>
      </c>
      <c r="P7" s="72">
        <f>RANK(O7,O3:O26)</f>
        <v>2</v>
      </c>
      <c r="Q7" s="89" t="str">
        <f>VLOOKUP(P7,'FORMULAS DONT TOUCH'!$M$11:$N$16,2,TRUE)</f>
        <v>Progress to Final</v>
      </c>
      <c r="R7" s="29"/>
    </row>
    <row r="8" spans="1:18" ht="14.45" customHeight="1" thickBot="1" x14ac:dyDescent="0.3">
      <c r="A8" s="101"/>
      <c r="B8" s="17" t="s">
        <v>17</v>
      </c>
      <c r="C8" s="9">
        <v>1.5</v>
      </c>
      <c r="D8" s="5">
        <v>2</v>
      </c>
      <c r="E8" s="5">
        <v>3.5</v>
      </c>
      <c r="F8" s="24">
        <v>1</v>
      </c>
      <c r="G8" s="24">
        <v>3</v>
      </c>
      <c r="H8" s="24">
        <v>1.5</v>
      </c>
      <c r="I8" s="24"/>
      <c r="J8" s="24">
        <v>0</v>
      </c>
      <c r="K8" s="24">
        <v>0</v>
      </c>
      <c r="L8" s="10">
        <v>0</v>
      </c>
      <c r="M8" s="79"/>
      <c r="N8" s="81"/>
      <c r="O8" s="83"/>
      <c r="P8" s="73"/>
      <c r="Q8" s="90"/>
      <c r="R8" s="29"/>
    </row>
    <row r="9" spans="1:18" ht="15" customHeight="1" thickBot="1" x14ac:dyDescent="0.3">
      <c r="A9" s="92" t="s">
        <v>37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73"/>
      <c r="Q9" s="90"/>
      <c r="R9" s="29"/>
    </row>
    <row r="10" spans="1:18" ht="18.95" customHeight="1" thickBot="1" x14ac:dyDescent="0.3">
      <c r="A10" s="93"/>
      <c r="B10" s="18" t="s">
        <v>20</v>
      </c>
      <c r="C10" s="19">
        <f>AVERAGE(C7:C8)</f>
        <v>1.5</v>
      </c>
      <c r="D10" s="19">
        <f t="shared" ref="D10:L10" si="1">AVERAGE(D7:D8)</f>
        <v>2.25</v>
      </c>
      <c r="E10" s="19">
        <f t="shared" si="1"/>
        <v>3.5</v>
      </c>
      <c r="F10" s="19">
        <f t="shared" si="1"/>
        <v>1.85</v>
      </c>
      <c r="G10" s="19">
        <f t="shared" si="1"/>
        <v>3</v>
      </c>
      <c r="H10" s="19">
        <f t="shared" si="1"/>
        <v>1.6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74"/>
      <c r="Q10" s="91"/>
      <c r="R10" s="29"/>
    </row>
    <row r="11" spans="1:18" ht="13.5" customHeight="1" x14ac:dyDescent="0.25">
      <c r="A11" s="98" t="s">
        <v>23</v>
      </c>
      <c r="B11" s="17" t="s">
        <v>16</v>
      </c>
      <c r="C11" s="6">
        <v>3.5</v>
      </c>
      <c r="D11" s="7">
        <v>1</v>
      </c>
      <c r="E11" s="7">
        <v>2</v>
      </c>
      <c r="F11" s="23">
        <v>2.5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3.5</v>
      </c>
      <c r="N11" s="81">
        <f>LARGE(C14:L14, ROWS(A$11:A12))</f>
        <v>2</v>
      </c>
      <c r="O11" s="83">
        <f>SUM(M11:N11)</f>
        <v>5.5</v>
      </c>
      <c r="P11" s="72">
        <f>RANK(O11,O3:O26)</f>
        <v>4</v>
      </c>
      <c r="Q11" s="89" t="str">
        <f>VLOOKUP(P11,'FORMULAS DONT TOUCH'!$M$11:$N$16,2,TRUE)</f>
        <v>Eliminated</v>
      </c>
      <c r="R11" s="29"/>
    </row>
    <row r="12" spans="1:18" ht="14.45" customHeight="1" thickBot="1" x14ac:dyDescent="0.3">
      <c r="A12" s="99"/>
      <c r="B12" s="17" t="s">
        <v>17</v>
      </c>
      <c r="C12" s="9">
        <v>3.5</v>
      </c>
      <c r="D12" s="5">
        <v>1</v>
      </c>
      <c r="E12" s="5">
        <v>2</v>
      </c>
      <c r="F12" s="24">
        <v>0.5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73"/>
      <c r="Q12" s="90"/>
      <c r="R12" s="29"/>
    </row>
    <row r="13" spans="1:18" ht="15" customHeight="1" thickBot="1" x14ac:dyDescent="0.3">
      <c r="A13" s="94" t="s">
        <v>38</v>
      </c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73"/>
      <c r="Q13" s="90"/>
      <c r="R13" s="29"/>
    </row>
    <row r="14" spans="1:18" ht="18.95" customHeight="1" thickBot="1" x14ac:dyDescent="0.3">
      <c r="A14" s="95"/>
      <c r="B14" s="18" t="s">
        <v>20</v>
      </c>
      <c r="C14" s="19">
        <f>AVERAGE(C11:C12)</f>
        <v>3.5</v>
      </c>
      <c r="D14" s="19">
        <f t="shared" ref="D14:L14" si="2">AVERAGE(D11:D12)</f>
        <v>1</v>
      </c>
      <c r="E14" s="19">
        <f t="shared" si="2"/>
        <v>2</v>
      </c>
      <c r="F14" s="19">
        <f t="shared" si="2"/>
        <v>1.5</v>
      </c>
      <c r="G14" s="19">
        <f t="shared" si="2"/>
        <v>0</v>
      </c>
      <c r="H14" s="19">
        <f t="shared" si="2"/>
        <v>0</v>
      </c>
      <c r="I14" s="19">
        <f t="shared" si="2"/>
        <v>0</v>
      </c>
      <c r="J14" s="19">
        <f t="shared" si="2"/>
        <v>0</v>
      </c>
      <c r="K14" s="19">
        <f t="shared" si="2"/>
        <v>0</v>
      </c>
      <c r="L14" s="19">
        <f t="shared" si="2"/>
        <v>0</v>
      </c>
      <c r="M14" s="80"/>
      <c r="N14" s="82"/>
      <c r="O14" s="84"/>
      <c r="P14" s="74"/>
      <c r="Q14" s="91"/>
      <c r="R14" s="29"/>
    </row>
    <row r="15" spans="1:18" ht="14.1" customHeight="1" x14ac:dyDescent="0.25">
      <c r="A15" s="87" t="s">
        <v>25</v>
      </c>
      <c r="B15" s="17" t="s">
        <v>16</v>
      </c>
      <c r="C15" s="6">
        <v>0.5</v>
      </c>
      <c r="D15" s="7">
        <v>0.5</v>
      </c>
      <c r="E15" s="7">
        <v>6</v>
      </c>
      <c r="F15" s="23">
        <v>6.5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8">
        <v>0</v>
      </c>
      <c r="M15" s="79">
        <f>LARGE(C18:L18, ROWS(A$15:A15))</f>
        <v>6.25</v>
      </c>
      <c r="N15" s="81">
        <f>LARGE(C18:L18, ROWS(A$15:A16))</f>
        <v>6.25</v>
      </c>
      <c r="O15" s="83">
        <f>SUM(M15:N15)</f>
        <v>12.5</v>
      </c>
      <c r="P15" s="72">
        <f>RANK(O15,O3:O26)</f>
        <v>1</v>
      </c>
      <c r="Q15" s="89" t="str">
        <f>VLOOKUP(P15,'FORMULAS DONT TOUCH'!$M$11:$N$16,2,TRUE)</f>
        <v>Progress to Final</v>
      </c>
      <c r="R15" s="29"/>
    </row>
    <row r="16" spans="1:18" ht="14.45" customHeight="1" thickBot="1" x14ac:dyDescent="0.3">
      <c r="A16" s="88"/>
      <c r="B16" s="17" t="s">
        <v>17</v>
      </c>
      <c r="C16" s="9">
        <v>1</v>
      </c>
      <c r="D16" s="5">
        <v>1</v>
      </c>
      <c r="E16" s="5">
        <v>6.5</v>
      </c>
      <c r="F16" s="24">
        <v>6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10">
        <v>0</v>
      </c>
      <c r="M16" s="79"/>
      <c r="N16" s="81"/>
      <c r="O16" s="83"/>
      <c r="P16" s="73"/>
      <c r="Q16" s="90"/>
      <c r="R16" s="29"/>
    </row>
    <row r="17" spans="1:18" ht="15" customHeight="1" thickBot="1" x14ac:dyDescent="0.3">
      <c r="A17" s="110" t="s">
        <v>39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73"/>
      <c r="Q17" s="90"/>
      <c r="R17" s="29"/>
    </row>
    <row r="18" spans="1:18" ht="18.95" customHeight="1" thickBot="1" x14ac:dyDescent="0.3">
      <c r="A18" s="111"/>
      <c r="B18" s="18" t="s">
        <v>20</v>
      </c>
      <c r="C18" s="19">
        <f>AVERAGE(C15:C16)</f>
        <v>0.75</v>
      </c>
      <c r="D18" s="19">
        <f t="shared" ref="D18:L18" si="3">AVERAGE(D15:D16)</f>
        <v>0.75</v>
      </c>
      <c r="E18" s="19">
        <f t="shared" si="3"/>
        <v>6.25</v>
      </c>
      <c r="F18" s="19">
        <f t="shared" si="3"/>
        <v>6.25</v>
      </c>
      <c r="G18" s="19">
        <f t="shared" si="3"/>
        <v>0</v>
      </c>
      <c r="H18" s="19">
        <f t="shared" si="3"/>
        <v>0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74"/>
      <c r="Q18" s="91"/>
      <c r="R18" s="29"/>
    </row>
    <row r="19" spans="1:18" ht="15" customHeight="1" x14ac:dyDescent="0.25">
      <c r="A19" s="104" t="s">
        <v>27</v>
      </c>
      <c r="B19" s="17" t="s">
        <v>16</v>
      </c>
      <c r="C19" s="6">
        <v>2</v>
      </c>
      <c r="D19" s="7">
        <v>0.5</v>
      </c>
      <c r="E19" s="7">
        <v>0.5</v>
      </c>
      <c r="F19" s="23"/>
      <c r="G19" s="23"/>
      <c r="H19" s="23"/>
      <c r="I19" s="23"/>
      <c r="J19" s="23">
        <v>0</v>
      </c>
      <c r="K19" s="23">
        <v>0</v>
      </c>
      <c r="L19" s="8">
        <v>0</v>
      </c>
      <c r="M19" s="79">
        <f>LARGE(C22:L22, ROWS(A$19:A19))</f>
        <v>2</v>
      </c>
      <c r="N19" s="81">
        <f>LARGE(C22:L22, ROWS(A$19:A20))</f>
        <v>0.75</v>
      </c>
      <c r="O19" s="83">
        <f>SUM(M19:N19)</f>
        <v>2.75</v>
      </c>
      <c r="P19" s="72">
        <f>RANK(O19,O3:O26)</f>
        <v>6</v>
      </c>
      <c r="Q19" s="89" t="str">
        <f>VLOOKUP(P19,'FORMULAS DONT TOUCH'!$M$11:$N$16,2,TRUE)</f>
        <v>Eliminated</v>
      </c>
      <c r="R19" s="29"/>
    </row>
    <row r="20" spans="1:18" ht="14.45" customHeight="1" thickBot="1" x14ac:dyDescent="0.3">
      <c r="A20" s="105"/>
      <c r="B20" s="17" t="s">
        <v>17</v>
      </c>
      <c r="C20" s="9">
        <v>2</v>
      </c>
      <c r="D20" s="5">
        <v>1</v>
      </c>
      <c r="E20" s="5">
        <v>0.5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10">
        <v>0</v>
      </c>
      <c r="M20" s="79"/>
      <c r="N20" s="81"/>
      <c r="O20" s="83"/>
      <c r="P20" s="73"/>
      <c r="Q20" s="90"/>
      <c r="R20" s="29"/>
    </row>
    <row r="21" spans="1:18" ht="15" customHeight="1" thickBot="1" x14ac:dyDescent="0.3">
      <c r="A21" s="106" t="s">
        <v>40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73"/>
      <c r="Q21" s="90"/>
      <c r="R21" s="29"/>
    </row>
    <row r="22" spans="1:18" ht="18.95" customHeight="1" thickBot="1" x14ac:dyDescent="0.3">
      <c r="A22" s="107"/>
      <c r="B22" s="18" t="s">
        <v>20</v>
      </c>
      <c r="C22" s="19">
        <f>AVERAGE(C19:C20)</f>
        <v>2</v>
      </c>
      <c r="D22" s="19">
        <f t="shared" ref="D22:L22" si="4">AVERAGE(D19:D20)</f>
        <v>0.75</v>
      </c>
      <c r="E22" s="19">
        <f t="shared" si="4"/>
        <v>0.5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74"/>
      <c r="Q22" s="91"/>
      <c r="R22" s="29"/>
    </row>
    <row r="23" spans="1:18" ht="21.6" customHeight="1" x14ac:dyDescent="0.25">
      <c r="A23" s="102" t="s">
        <v>29</v>
      </c>
      <c r="B23" s="17" t="s">
        <v>16</v>
      </c>
      <c r="C23" s="6">
        <v>1.5</v>
      </c>
      <c r="D23" s="7">
        <v>2.5</v>
      </c>
      <c r="E23" s="7">
        <v>1</v>
      </c>
      <c r="F23" s="23">
        <v>1</v>
      </c>
      <c r="G23" s="23">
        <v>0.5</v>
      </c>
      <c r="H23" s="23">
        <v>1.7</v>
      </c>
      <c r="I23" s="23">
        <v>1.2</v>
      </c>
      <c r="J23" s="23">
        <v>0</v>
      </c>
      <c r="K23" s="23">
        <v>0</v>
      </c>
      <c r="L23" s="8">
        <v>0</v>
      </c>
      <c r="M23" s="79">
        <f>LARGE(C26:L26, ROWS(A$23:A23))</f>
        <v>2.25</v>
      </c>
      <c r="N23" s="81">
        <f>LARGE(C26:L26, ROWS(A$23:A24))</f>
        <v>1.25</v>
      </c>
      <c r="O23" s="83">
        <f>SUM(M23:N23)</f>
        <v>3.5</v>
      </c>
      <c r="P23" s="72">
        <f>RANK(O23,O3:O26)</f>
        <v>5</v>
      </c>
      <c r="Q23" s="89" t="str">
        <f>VLOOKUP(P23,'FORMULAS DONT TOUCH'!$M$11:$N$16,2,TRUE)</f>
        <v>Eliminated</v>
      </c>
      <c r="R23" s="29"/>
    </row>
    <row r="24" spans="1:18" ht="15.75" thickBot="1" x14ac:dyDescent="0.3">
      <c r="A24" s="103"/>
      <c r="B24" s="17" t="s">
        <v>17</v>
      </c>
      <c r="C24" s="9">
        <v>1</v>
      </c>
      <c r="D24" s="5">
        <v>2</v>
      </c>
      <c r="E24" s="5">
        <v>1.5</v>
      </c>
      <c r="F24" s="24">
        <v>0.5</v>
      </c>
      <c r="G24" s="24">
        <v>0.5</v>
      </c>
      <c r="H24" s="24">
        <v>0.7</v>
      </c>
      <c r="I24" s="24">
        <v>0.75</v>
      </c>
      <c r="J24" s="24">
        <v>0</v>
      </c>
      <c r="K24" s="24">
        <v>0</v>
      </c>
      <c r="L24" s="10">
        <v>0</v>
      </c>
      <c r="M24" s="79"/>
      <c r="N24" s="81"/>
      <c r="O24" s="83"/>
      <c r="P24" s="73"/>
      <c r="Q24" s="90"/>
      <c r="R24" s="29"/>
    </row>
    <row r="25" spans="1:18" ht="15.75" thickBot="1" x14ac:dyDescent="0.3">
      <c r="A25" s="108" t="s">
        <v>41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73"/>
      <c r="Q25" s="90"/>
      <c r="R25" s="29"/>
    </row>
    <row r="26" spans="1:18" ht="19.5" thickBot="1" x14ac:dyDescent="0.3">
      <c r="A26" s="109"/>
      <c r="B26" s="18" t="s">
        <v>20</v>
      </c>
      <c r="C26" s="19">
        <f>AVERAGE(C23:C24)</f>
        <v>1.25</v>
      </c>
      <c r="D26" s="19">
        <f t="shared" ref="D26:L26" si="5">AVERAGE(D23:D24)</f>
        <v>2.25</v>
      </c>
      <c r="E26" s="19">
        <f t="shared" si="5"/>
        <v>1.25</v>
      </c>
      <c r="F26" s="19">
        <f t="shared" si="5"/>
        <v>0.75</v>
      </c>
      <c r="G26" s="19">
        <f t="shared" si="5"/>
        <v>0.5</v>
      </c>
      <c r="H26" s="19">
        <f t="shared" si="5"/>
        <v>1.2</v>
      </c>
      <c r="I26" s="19">
        <f t="shared" si="5"/>
        <v>0.97499999999999998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74"/>
      <c r="Q26" s="91"/>
      <c r="R26" s="29"/>
    </row>
  </sheetData>
  <mergeCells count="44">
    <mergeCell ref="A1:A2"/>
    <mergeCell ref="M2:N2"/>
    <mergeCell ref="A3:A4"/>
    <mergeCell ref="M3:M6"/>
    <mergeCell ref="N3:N6"/>
    <mergeCell ref="O23:O26"/>
    <mergeCell ref="P11:P14"/>
    <mergeCell ref="Q11:Q14"/>
    <mergeCell ref="A13:A14"/>
    <mergeCell ref="P3:P6"/>
    <mergeCell ref="Q3:Q6"/>
    <mergeCell ref="A5:A6"/>
    <mergeCell ref="A7:A8"/>
    <mergeCell ref="M7:M10"/>
    <mergeCell ref="N7:N10"/>
    <mergeCell ref="O7:O10"/>
    <mergeCell ref="P7:P10"/>
    <mergeCell ref="Q7:Q10"/>
    <mergeCell ref="O3:O6"/>
    <mergeCell ref="A9:A10"/>
    <mergeCell ref="A11:A12"/>
    <mergeCell ref="N11:N14"/>
    <mergeCell ref="O11:O14"/>
    <mergeCell ref="A15:A16"/>
    <mergeCell ref="M15:M18"/>
    <mergeCell ref="N15:N18"/>
    <mergeCell ref="O15:O18"/>
    <mergeCell ref="M11:M14"/>
    <mergeCell ref="P15:P18"/>
    <mergeCell ref="P23:P26"/>
    <mergeCell ref="Q23:Q26"/>
    <mergeCell ref="A17:A18"/>
    <mergeCell ref="A19:A20"/>
    <mergeCell ref="M19:M22"/>
    <mergeCell ref="N19:N22"/>
    <mergeCell ref="O19:O22"/>
    <mergeCell ref="P19:P22"/>
    <mergeCell ref="Q19:Q22"/>
    <mergeCell ref="A21:A22"/>
    <mergeCell ref="Q15:Q18"/>
    <mergeCell ref="A25:A26"/>
    <mergeCell ref="A23:A24"/>
    <mergeCell ref="M23:M26"/>
    <mergeCell ref="N23:N26"/>
  </mergeCells>
  <conditionalFormatting sqref="Q3:Q26">
    <cfRule type="containsText" dxfId="17" priority="1" operator="containsText" text="Eliminated">
      <formula>NOT(ISERROR(SEARCH("Eliminated",Q3)))</formula>
    </cfRule>
    <cfRule type="containsText" dxfId="16" priority="2" operator="containsText" text="Progress to Final">
      <formula>NOT(ISERROR(SEARCH("Progress to Final",Q3)))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9A28-8B77-48F2-8067-E3958C7269C3}">
  <sheetPr>
    <tabColor rgb="FF00B050"/>
  </sheetPr>
  <dimension ref="A1:R26"/>
  <sheetViews>
    <sheetView zoomScale="70" zoomScaleNormal="70" workbookViewId="0">
      <selection activeCell="Q19" sqref="Q19:Q22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9.7109375" customWidth="1"/>
    <col min="18" max="18" width="14.42578125" bestFit="1" customWidth="1"/>
  </cols>
  <sheetData>
    <row r="1" spans="1:18" ht="21" customHeight="1" thickBot="1" x14ac:dyDescent="0.3">
      <c r="A1" s="75" t="s">
        <v>42</v>
      </c>
      <c r="B1" s="3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"/>
    </row>
    <row r="2" spans="1:18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7" t="s">
        <v>14</v>
      </c>
      <c r="R2" s="45"/>
    </row>
    <row r="3" spans="1:18" ht="15" customHeight="1" x14ac:dyDescent="0.25">
      <c r="A3" s="85" t="s">
        <v>15</v>
      </c>
      <c r="B3" s="17" t="s">
        <v>16</v>
      </c>
      <c r="C3" s="6">
        <v>0</v>
      </c>
      <c r="D3" s="7">
        <v>0</v>
      </c>
      <c r="E3" s="7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0</v>
      </c>
      <c r="N3" s="81">
        <f>LARGE(C6:L6, ROWS(A$3:A4))</f>
        <v>0</v>
      </c>
      <c r="O3" s="83">
        <f>SUM(M3:N3)</f>
        <v>0</v>
      </c>
      <c r="P3" s="72">
        <f>RANK(O3,O3:O26)</f>
        <v>5</v>
      </c>
      <c r="Q3" s="89"/>
      <c r="R3" s="29"/>
    </row>
    <row r="4" spans="1:18" ht="18" customHeight="1" thickBot="1" x14ac:dyDescent="0.3">
      <c r="A4" s="86"/>
      <c r="B4" s="17" t="s">
        <v>17</v>
      </c>
      <c r="C4" s="9">
        <v>0</v>
      </c>
      <c r="D4" s="5">
        <v>0</v>
      </c>
      <c r="E4" s="5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73"/>
      <c r="Q4" s="90"/>
      <c r="R4" s="29"/>
    </row>
    <row r="5" spans="1:18" ht="16.5" customHeight="1" thickBot="1" x14ac:dyDescent="0.3">
      <c r="A5" s="96"/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73"/>
      <c r="Q5" s="90"/>
      <c r="R5" s="29"/>
    </row>
    <row r="6" spans="1:18" ht="16.5" customHeight="1" thickBot="1" x14ac:dyDescent="0.3">
      <c r="A6" s="97"/>
      <c r="B6" s="18" t="s">
        <v>20</v>
      </c>
      <c r="C6" s="19">
        <f>AVERAGE(C3:C5)</f>
        <v>0</v>
      </c>
      <c r="D6" s="20">
        <f>AVERAGE(D3:D5)</f>
        <v>0</v>
      </c>
      <c r="E6" s="20">
        <f t="shared" ref="E6:L6" si="0">AVERAGE(E3:E5)</f>
        <v>0</v>
      </c>
      <c r="F6" s="20">
        <f t="shared" si="0"/>
        <v>0</v>
      </c>
      <c r="G6" s="20">
        <f t="shared" si="0"/>
        <v>0</v>
      </c>
      <c r="H6" s="20">
        <f t="shared" si="0"/>
        <v>0</v>
      </c>
      <c r="I6" s="20">
        <f t="shared" si="0"/>
        <v>0</v>
      </c>
      <c r="J6" s="20">
        <f t="shared" si="0"/>
        <v>0</v>
      </c>
      <c r="K6" s="20">
        <f t="shared" si="0"/>
        <v>0</v>
      </c>
      <c r="L6" s="21">
        <f t="shared" si="0"/>
        <v>0</v>
      </c>
      <c r="M6" s="80"/>
      <c r="N6" s="82"/>
      <c r="O6" s="84"/>
      <c r="P6" s="74"/>
      <c r="Q6" s="91"/>
      <c r="R6" s="29"/>
    </row>
    <row r="7" spans="1:18" ht="15.95" customHeight="1" x14ac:dyDescent="0.25">
      <c r="A7" s="100" t="s">
        <v>21</v>
      </c>
      <c r="B7" s="17" t="s">
        <v>16</v>
      </c>
      <c r="C7" s="6">
        <v>2.5</v>
      </c>
      <c r="D7" s="7">
        <v>5</v>
      </c>
      <c r="E7" s="7">
        <v>5</v>
      </c>
      <c r="F7" s="23">
        <v>4.5</v>
      </c>
      <c r="G7" s="23">
        <v>3</v>
      </c>
      <c r="H7" s="23">
        <v>2</v>
      </c>
      <c r="I7" s="23">
        <v>6</v>
      </c>
      <c r="J7" s="23">
        <v>4</v>
      </c>
      <c r="K7" s="23">
        <v>1.5</v>
      </c>
      <c r="L7" s="8">
        <v>1</v>
      </c>
      <c r="M7" s="79">
        <f>LARGE(C10:L10, ROWS(A$7:A7))</f>
        <v>3.6</v>
      </c>
      <c r="N7" s="81">
        <f>LARGE(C10:L10, ROWS(A$7:A8))</f>
        <v>3.3333333333333335</v>
      </c>
      <c r="O7" s="83">
        <f>SUM(M7:N7)</f>
        <v>6.9333333333333336</v>
      </c>
      <c r="P7" s="72">
        <f>RANK(O7,O3:O26)</f>
        <v>1</v>
      </c>
      <c r="Q7" s="89" t="str">
        <f>VLOOKUP(P7,'FORMULAS DONT TOUCH'!$N$6:$O$9,2,TRUE)</f>
        <v>Progress to Final</v>
      </c>
      <c r="R7" s="29"/>
    </row>
    <row r="8" spans="1:18" ht="14.45" customHeight="1" thickBot="1" x14ac:dyDescent="0.3">
      <c r="A8" s="101"/>
      <c r="B8" s="17" t="s">
        <v>17</v>
      </c>
      <c r="C8" s="9">
        <v>3</v>
      </c>
      <c r="D8" s="5">
        <v>5</v>
      </c>
      <c r="E8" s="5">
        <v>4</v>
      </c>
      <c r="F8" s="24">
        <v>2.5</v>
      </c>
      <c r="G8" s="24">
        <v>3.2</v>
      </c>
      <c r="H8" s="24">
        <v>2</v>
      </c>
      <c r="I8" s="24">
        <v>4.8</v>
      </c>
      <c r="J8" s="24">
        <v>2.7</v>
      </c>
      <c r="K8" s="24">
        <v>1.5</v>
      </c>
      <c r="L8" s="10">
        <v>1</v>
      </c>
      <c r="M8" s="79"/>
      <c r="N8" s="81"/>
      <c r="O8" s="83"/>
      <c r="P8" s="73"/>
      <c r="Q8" s="90"/>
      <c r="R8" s="29"/>
    </row>
    <row r="9" spans="1:18" ht="15" customHeight="1" thickBot="1" x14ac:dyDescent="0.3">
      <c r="A9" s="92" t="s">
        <v>43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73"/>
      <c r="Q9" s="90"/>
      <c r="R9" s="29"/>
    </row>
    <row r="10" spans="1:18" ht="18.95" customHeight="1" thickBot="1" x14ac:dyDescent="0.3">
      <c r="A10" s="93"/>
      <c r="B10" s="18" t="s">
        <v>20</v>
      </c>
      <c r="C10" s="19">
        <f>AVERAGE(C7:C9)</f>
        <v>1.8333333333333333</v>
      </c>
      <c r="D10" s="20">
        <f>AVERAGE(D7:D9)</f>
        <v>3.3333333333333335</v>
      </c>
      <c r="E10" s="20">
        <f t="shared" ref="E10:L10" si="1">AVERAGE(E7:E9)</f>
        <v>3</v>
      </c>
      <c r="F10" s="20">
        <f t="shared" si="1"/>
        <v>2.3333333333333335</v>
      </c>
      <c r="G10" s="20">
        <f t="shared" si="1"/>
        <v>2.0666666666666669</v>
      </c>
      <c r="H10" s="20">
        <f t="shared" si="1"/>
        <v>1.3333333333333333</v>
      </c>
      <c r="I10" s="20">
        <f t="shared" si="1"/>
        <v>3.6</v>
      </c>
      <c r="J10" s="20">
        <f t="shared" si="1"/>
        <v>2.2333333333333334</v>
      </c>
      <c r="K10" s="20">
        <f t="shared" si="1"/>
        <v>1</v>
      </c>
      <c r="L10" s="21">
        <f t="shared" si="1"/>
        <v>0.66666666666666663</v>
      </c>
      <c r="M10" s="80"/>
      <c r="N10" s="82"/>
      <c r="O10" s="84"/>
      <c r="P10" s="74"/>
      <c r="Q10" s="91"/>
      <c r="R10" s="29"/>
    </row>
    <row r="11" spans="1:18" ht="13.5" customHeight="1" x14ac:dyDescent="0.25">
      <c r="A11" s="98" t="s">
        <v>23</v>
      </c>
      <c r="B11" s="17" t="s">
        <v>16</v>
      </c>
      <c r="C11" s="6">
        <v>2.5</v>
      </c>
      <c r="D11" s="7">
        <v>1</v>
      </c>
      <c r="E11" s="7">
        <v>2</v>
      </c>
      <c r="F11" s="23">
        <v>4.5</v>
      </c>
      <c r="G11" s="23">
        <v>3</v>
      </c>
      <c r="H11" s="23">
        <v>3.5</v>
      </c>
      <c r="I11" s="23">
        <v>1</v>
      </c>
      <c r="J11" s="23">
        <v>2.5</v>
      </c>
      <c r="K11" s="23">
        <v>1.5</v>
      </c>
      <c r="L11" s="8">
        <v>0</v>
      </c>
      <c r="M11" s="79">
        <f>LARGE(C14:L14, ROWS(A$11:A11))</f>
        <v>2.6666666666666665</v>
      </c>
      <c r="N11" s="81">
        <f>LARGE(C14:L14, ROWS(A$11:A12))</f>
        <v>1.8333333333333333</v>
      </c>
      <c r="O11" s="83">
        <f>SUM(M11:N11)</f>
        <v>4.5</v>
      </c>
      <c r="P11" s="72">
        <f>RANK(O11,O3:O26)</f>
        <v>4</v>
      </c>
      <c r="Q11" s="89" t="str">
        <f>VLOOKUP(P11,'FORMULAS DONT TOUCH'!$N$6:$O$9,2,TRUE)</f>
        <v>Eliminated</v>
      </c>
      <c r="R11" s="29"/>
    </row>
    <row r="12" spans="1:18" ht="14.45" customHeight="1" thickBot="1" x14ac:dyDescent="0.3">
      <c r="A12" s="99"/>
      <c r="B12" s="17" t="s">
        <v>17</v>
      </c>
      <c r="C12" s="9">
        <v>2.5</v>
      </c>
      <c r="D12" s="5">
        <v>1</v>
      </c>
      <c r="E12" s="5">
        <v>2</v>
      </c>
      <c r="F12" s="24">
        <v>3.5</v>
      </c>
      <c r="G12" s="24">
        <v>2.5</v>
      </c>
      <c r="H12" s="24">
        <v>2</v>
      </c>
      <c r="I12" s="24">
        <v>1</v>
      </c>
      <c r="J12" s="24">
        <v>2.1</v>
      </c>
      <c r="K12" s="24">
        <v>0.5</v>
      </c>
      <c r="L12" s="10">
        <v>0</v>
      </c>
      <c r="M12" s="79"/>
      <c r="N12" s="81"/>
      <c r="O12" s="83"/>
      <c r="P12" s="73"/>
      <c r="Q12" s="90"/>
      <c r="R12" s="29"/>
    </row>
    <row r="13" spans="1:18" ht="15" customHeight="1" thickBot="1" x14ac:dyDescent="0.3">
      <c r="A13" s="94" t="s">
        <v>44</v>
      </c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73"/>
      <c r="Q13" s="90"/>
      <c r="R13" s="29"/>
    </row>
    <row r="14" spans="1:18" ht="18.95" customHeight="1" thickBot="1" x14ac:dyDescent="0.3">
      <c r="A14" s="95"/>
      <c r="B14" s="18" t="s">
        <v>20</v>
      </c>
      <c r="C14" s="19">
        <f>AVERAGE(C11:C13)</f>
        <v>1.6666666666666667</v>
      </c>
      <c r="D14" s="20">
        <f>AVERAGE(D11:D13)</f>
        <v>0.66666666666666663</v>
      </c>
      <c r="E14" s="20">
        <f t="shared" ref="E14:L14" si="2">AVERAGE(E11:E13)</f>
        <v>1.3333333333333333</v>
      </c>
      <c r="F14" s="20">
        <f t="shared" si="2"/>
        <v>2.6666666666666665</v>
      </c>
      <c r="G14" s="20">
        <f t="shared" si="2"/>
        <v>1.8333333333333333</v>
      </c>
      <c r="H14" s="20">
        <f t="shared" si="2"/>
        <v>1.8333333333333333</v>
      </c>
      <c r="I14" s="20">
        <f t="shared" si="2"/>
        <v>0.66666666666666663</v>
      </c>
      <c r="J14" s="20">
        <f t="shared" si="2"/>
        <v>1.5333333333333332</v>
      </c>
      <c r="K14" s="20">
        <f t="shared" si="2"/>
        <v>0.66666666666666663</v>
      </c>
      <c r="L14" s="21">
        <f t="shared" si="2"/>
        <v>0</v>
      </c>
      <c r="M14" s="80"/>
      <c r="N14" s="82"/>
      <c r="O14" s="84"/>
      <c r="P14" s="74"/>
      <c r="Q14" s="91"/>
      <c r="R14" s="29"/>
    </row>
    <row r="15" spans="1:18" ht="14.1" customHeight="1" x14ac:dyDescent="0.25">
      <c r="A15" s="87" t="s">
        <v>25</v>
      </c>
      <c r="B15" s="17" t="s">
        <v>16</v>
      </c>
      <c r="C15" s="6">
        <v>1.5</v>
      </c>
      <c r="D15" s="7">
        <v>5</v>
      </c>
      <c r="E15" s="7">
        <v>1</v>
      </c>
      <c r="F15" s="23">
        <v>2.5</v>
      </c>
      <c r="G15" s="23">
        <v>5</v>
      </c>
      <c r="H15" s="23">
        <v>2</v>
      </c>
      <c r="I15" s="23">
        <v>2.5</v>
      </c>
      <c r="J15" s="23">
        <v>4</v>
      </c>
      <c r="K15" s="23">
        <v>3</v>
      </c>
      <c r="L15" s="8">
        <v>0</v>
      </c>
      <c r="M15" s="79">
        <f>LARGE(C18:L18, ROWS(A$15:A15))</f>
        <v>2.6666666666666665</v>
      </c>
      <c r="N15" s="81">
        <f>LARGE(C18:L18, ROWS(A$15:A16))</f>
        <v>2.5</v>
      </c>
      <c r="O15" s="83">
        <f>SUM(M15:N15)</f>
        <v>5.1666666666666661</v>
      </c>
      <c r="P15" s="72">
        <f>RANK(O15,O3:O26)</f>
        <v>3</v>
      </c>
      <c r="Q15" s="89" t="str">
        <f>VLOOKUP(P15,'FORMULAS DONT TOUCH'!$N$6:$O$9,2,TRUE)</f>
        <v>Eliminated</v>
      </c>
      <c r="R15" s="29"/>
    </row>
    <row r="16" spans="1:18" ht="14.45" customHeight="1" thickBot="1" x14ac:dyDescent="0.3">
      <c r="A16" s="88"/>
      <c r="B16" s="17" t="s">
        <v>17</v>
      </c>
      <c r="C16" s="9">
        <v>1</v>
      </c>
      <c r="D16" s="5" t="s">
        <v>45</v>
      </c>
      <c r="E16" s="5">
        <v>1</v>
      </c>
      <c r="F16" s="24">
        <v>2.5</v>
      </c>
      <c r="G16" s="24">
        <v>3</v>
      </c>
      <c r="H16" s="24">
        <v>2</v>
      </c>
      <c r="I16" s="24">
        <v>2.2000000000000002</v>
      </c>
      <c r="J16" s="24">
        <v>2.7</v>
      </c>
      <c r="K16" s="24">
        <v>1.5</v>
      </c>
      <c r="L16" s="10">
        <v>0</v>
      </c>
      <c r="M16" s="79"/>
      <c r="N16" s="81"/>
      <c r="O16" s="83"/>
      <c r="P16" s="73"/>
      <c r="Q16" s="90"/>
      <c r="R16" s="29"/>
    </row>
    <row r="17" spans="1:18" ht="15" customHeight="1" thickBot="1" x14ac:dyDescent="0.3">
      <c r="A17" s="110" t="s">
        <v>46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73"/>
      <c r="Q17" s="90"/>
      <c r="R17" s="29"/>
    </row>
    <row r="18" spans="1:18" ht="18.95" customHeight="1" thickBot="1" x14ac:dyDescent="0.3">
      <c r="A18" s="111"/>
      <c r="B18" s="18" t="s">
        <v>20</v>
      </c>
      <c r="C18" s="19">
        <f>AVERAGE(C15:C17)</f>
        <v>0.83333333333333337</v>
      </c>
      <c r="D18" s="20">
        <f>AVERAGE(D15:D17)</f>
        <v>2.5</v>
      </c>
      <c r="E18" s="20">
        <f t="shared" ref="E18:L18" si="3">AVERAGE(E15:E17)</f>
        <v>0.66666666666666663</v>
      </c>
      <c r="F18" s="20">
        <f t="shared" si="3"/>
        <v>1.6666666666666667</v>
      </c>
      <c r="G18" s="20">
        <f t="shared" si="3"/>
        <v>2.6666666666666665</v>
      </c>
      <c r="H18" s="20">
        <f t="shared" si="3"/>
        <v>1.3333333333333333</v>
      </c>
      <c r="I18" s="20">
        <f t="shared" si="3"/>
        <v>1.5666666666666667</v>
      </c>
      <c r="J18" s="20">
        <f t="shared" si="3"/>
        <v>2.2333333333333334</v>
      </c>
      <c r="K18" s="20">
        <f t="shared" si="3"/>
        <v>1.5</v>
      </c>
      <c r="L18" s="21">
        <f t="shared" si="3"/>
        <v>0</v>
      </c>
      <c r="M18" s="80"/>
      <c r="N18" s="82"/>
      <c r="O18" s="84"/>
      <c r="P18" s="74"/>
      <c r="Q18" s="91"/>
      <c r="R18" s="29"/>
    </row>
    <row r="19" spans="1:18" ht="15" customHeight="1" x14ac:dyDescent="0.25">
      <c r="A19" s="104" t="s">
        <v>27</v>
      </c>
      <c r="B19" s="17" t="s">
        <v>16</v>
      </c>
      <c r="C19" s="6">
        <v>0</v>
      </c>
      <c r="D19" s="7">
        <v>0</v>
      </c>
      <c r="E19" s="7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8">
        <v>0</v>
      </c>
      <c r="M19" s="79">
        <f>LARGE(C22:L22, ROWS(A$19:A19))</f>
        <v>0</v>
      </c>
      <c r="N19" s="81">
        <f>LARGE(C22:L22, ROWS(A$19:A20))</f>
        <v>0</v>
      </c>
      <c r="O19" s="83">
        <f>SUM(M19:N19)</f>
        <v>0</v>
      </c>
      <c r="P19" s="72">
        <f>RANK(O19,O3:O26)</f>
        <v>5</v>
      </c>
      <c r="Q19" s="89"/>
      <c r="R19" s="29"/>
    </row>
    <row r="20" spans="1:18" ht="14.45" customHeight="1" thickBot="1" x14ac:dyDescent="0.3">
      <c r="A20" s="105"/>
      <c r="B20" s="17" t="s">
        <v>17</v>
      </c>
      <c r="C20" s="9">
        <v>0</v>
      </c>
      <c r="D20" s="5">
        <v>0</v>
      </c>
      <c r="E20" s="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10">
        <v>0</v>
      </c>
      <c r="M20" s="79"/>
      <c r="N20" s="81"/>
      <c r="O20" s="83"/>
      <c r="P20" s="73"/>
      <c r="Q20" s="90"/>
      <c r="R20" s="29"/>
    </row>
    <row r="21" spans="1:18" ht="15" customHeight="1" thickBot="1" x14ac:dyDescent="0.3">
      <c r="A21" s="106"/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73"/>
      <c r="Q21" s="90"/>
      <c r="R21" s="29"/>
    </row>
    <row r="22" spans="1:18" ht="18.95" customHeight="1" thickBot="1" x14ac:dyDescent="0.3">
      <c r="A22" s="107"/>
      <c r="B22" s="18" t="s">
        <v>20</v>
      </c>
      <c r="C22" s="19">
        <f>AVERAGE(C19:C21)</f>
        <v>0</v>
      </c>
      <c r="D22" s="20">
        <f>AVERAGE(D19:D21)</f>
        <v>0</v>
      </c>
      <c r="E22" s="20">
        <f t="shared" ref="E22:L22" si="4">AVERAGE(E19:E21)</f>
        <v>0</v>
      </c>
      <c r="F22" s="21">
        <f t="shared" si="4"/>
        <v>0</v>
      </c>
      <c r="G22" s="21">
        <f t="shared" si="4"/>
        <v>0</v>
      </c>
      <c r="H22" s="21">
        <f t="shared" si="4"/>
        <v>0</v>
      </c>
      <c r="I22" s="21">
        <f t="shared" si="4"/>
        <v>0</v>
      </c>
      <c r="J22" s="21">
        <f t="shared" si="4"/>
        <v>0</v>
      </c>
      <c r="K22" s="21">
        <f t="shared" si="4"/>
        <v>0</v>
      </c>
      <c r="L22" s="21">
        <f t="shared" si="4"/>
        <v>0</v>
      </c>
      <c r="M22" s="80"/>
      <c r="N22" s="82"/>
      <c r="O22" s="84"/>
      <c r="P22" s="74"/>
      <c r="Q22" s="91"/>
      <c r="R22" s="29"/>
    </row>
    <row r="23" spans="1:18" ht="21.6" customHeight="1" x14ac:dyDescent="0.25">
      <c r="A23" s="102" t="s">
        <v>29</v>
      </c>
      <c r="B23" s="17" t="s">
        <v>16</v>
      </c>
      <c r="C23" s="6">
        <v>2.5</v>
      </c>
      <c r="D23" s="7">
        <v>4</v>
      </c>
      <c r="E23" s="7">
        <v>5</v>
      </c>
      <c r="F23" s="23">
        <v>3.5</v>
      </c>
      <c r="G23" s="23">
        <v>5</v>
      </c>
      <c r="H23" s="23">
        <v>4</v>
      </c>
      <c r="I23" s="23">
        <v>3.5</v>
      </c>
      <c r="J23" s="23">
        <v>1.5</v>
      </c>
      <c r="K23" s="23">
        <v>0</v>
      </c>
      <c r="L23" s="8">
        <v>0</v>
      </c>
      <c r="M23" s="79">
        <f>LARGE(C26:L26, ROWS(A$23:A23))</f>
        <v>3</v>
      </c>
      <c r="N23" s="81">
        <f>LARGE(C26:L26, ROWS(A$23:A24))</f>
        <v>2.5</v>
      </c>
      <c r="O23" s="83">
        <f>SUM(M23:N23)</f>
        <v>5.5</v>
      </c>
      <c r="P23" s="72">
        <f>RANK(O23,O3:O26)</f>
        <v>2</v>
      </c>
      <c r="Q23" s="89" t="str">
        <f>VLOOKUP(P23,'FORMULAS DONT TOUCH'!$N$6:$O$9,2,TRUE)</f>
        <v>Progress to Final</v>
      </c>
      <c r="R23" s="29"/>
    </row>
    <row r="24" spans="1:18" ht="15.75" thickBot="1" x14ac:dyDescent="0.3">
      <c r="A24" s="103"/>
      <c r="B24" s="17" t="s">
        <v>17</v>
      </c>
      <c r="C24" s="9">
        <v>2</v>
      </c>
      <c r="D24" s="5">
        <v>3.5</v>
      </c>
      <c r="E24" s="5">
        <v>2.5</v>
      </c>
      <c r="F24" s="24">
        <v>2.7</v>
      </c>
      <c r="G24" s="24">
        <v>4</v>
      </c>
      <c r="H24" s="24">
        <v>3.2</v>
      </c>
      <c r="I24" s="24">
        <v>2.2000000000000002</v>
      </c>
      <c r="J24" s="24">
        <v>3</v>
      </c>
      <c r="K24" s="24">
        <v>0</v>
      </c>
      <c r="L24" s="10">
        <v>0</v>
      </c>
      <c r="M24" s="79"/>
      <c r="N24" s="81"/>
      <c r="O24" s="83"/>
      <c r="P24" s="73"/>
      <c r="Q24" s="90"/>
      <c r="R24" s="29"/>
    </row>
    <row r="25" spans="1:18" ht="15.75" thickBot="1" x14ac:dyDescent="0.3">
      <c r="A25" s="108" t="s">
        <v>47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73"/>
      <c r="Q25" s="90"/>
      <c r="R25" s="29"/>
    </row>
    <row r="26" spans="1:18" ht="19.5" thickBot="1" x14ac:dyDescent="0.3">
      <c r="A26" s="109"/>
      <c r="B26" s="18" t="s">
        <v>20</v>
      </c>
      <c r="C26" s="19">
        <f>AVERAGE(C23:C25)</f>
        <v>1.5</v>
      </c>
      <c r="D26" s="20">
        <f>AVERAGE(D23:D25)</f>
        <v>2.5</v>
      </c>
      <c r="E26" s="20">
        <f t="shared" ref="E26:L26" si="5">AVERAGE(E23:E25)</f>
        <v>2.5</v>
      </c>
      <c r="F26" s="21">
        <f t="shared" si="5"/>
        <v>2.0666666666666669</v>
      </c>
      <c r="G26" s="21">
        <f t="shared" si="5"/>
        <v>3</v>
      </c>
      <c r="H26" s="21">
        <f t="shared" si="5"/>
        <v>2.4</v>
      </c>
      <c r="I26" s="21">
        <f t="shared" si="5"/>
        <v>1.9000000000000001</v>
      </c>
      <c r="J26" s="21">
        <f t="shared" si="5"/>
        <v>1.5</v>
      </c>
      <c r="K26" s="21">
        <f t="shared" si="5"/>
        <v>0</v>
      </c>
      <c r="L26" s="21">
        <f t="shared" si="5"/>
        <v>0</v>
      </c>
      <c r="M26" s="80"/>
      <c r="N26" s="82"/>
      <c r="O26" s="84"/>
      <c r="P26" s="74"/>
      <c r="Q26" s="91"/>
      <c r="R26" s="29"/>
    </row>
  </sheetData>
  <mergeCells count="44">
    <mergeCell ref="A1:A2"/>
    <mergeCell ref="M2:N2"/>
    <mergeCell ref="A3:A4"/>
    <mergeCell ref="M3:M6"/>
    <mergeCell ref="N3:N6"/>
    <mergeCell ref="O23:O26"/>
    <mergeCell ref="P11:P14"/>
    <mergeCell ref="Q11:Q14"/>
    <mergeCell ref="A13:A14"/>
    <mergeCell ref="P3:P6"/>
    <mergeCell ref="Q3:Q6"/>
    <mergeCell ref="A5:A6"/>
    <mergeCell ref="A7:A8"/>
    <mergeCell ref="M7:M10"/>
    <mergeCell ref="N7:N10"/>
    <mergeCell ref="O7:O10"/>
    <mergeCell ref="P7:P10"/>
    <mergeCell ref="Q7:Q10"/>
    <mergeCell ref="O3:O6"/>
    <mergeCell ref="A9:A10"/>
    <mergeCell ref="A11:A12"/>
    <mergeCell ref="N11:N14"/>
    <mergeCell ref="O11:O14"/>
    <mergeCell ref="A15:A16"/>
    <mergeCell ref="M15:M18"/>
    <mergeCell ref="N15:N18"/>
    <mergeCell ref="O15:O18"/>
    <mergeCell ref="M11:M14"/>
    <mergeCell ref="P15:P18"/>
    <mergeCell ref="P23:P26"/>
    <mergeCell ref="Q23:Q26"/>
    <mergeCell ref="A17:A18"/>
    <mergeCell ref="A19:A20"/>
    <mergeCell ref="M19:M22"/>
    <mergeCell ref="N19:N22"/>
    <mergeCell ref="O19:O22"/>
    <mergeCell ref="P19:P22"/>
    <mergeCell ref="Q19:Q22"/>
    <mergeCell ref="A21:A22"/>
    <mergeCell ref="Q15:Q18"/>
    <mergeCell ref="A25:A26"/>
    <mergeCell ref="A23:A24"/>
    <mergeCell ref="M23:M26"/>
    <mergeCell ref="N23:N26"/>
  </mergeCells>
  <conditionalFormatting sqref="Q3:Q26">
    <cfRule type="containsText" dxfId="15" priority="1" operator="containsText" text="Eliminated">
      <formula>NOT(ISERROR(SEARCH("Eliminated",Q3)))</formula>
    </cfRule>
    <cfRule type="containsText" dxfId="14" priority="2" operator="containsText" text="Progress to Final">
      <formula>NOT(ISERROR(SEARCH("Progress to Final",Q3)))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523D-C20A-4B22-BB8B-60FEDDD9DD1B}">
  <sheetPr>
    <tabColor rgb="FF00B0F0"/>
  </sheetPr>
  <dimension ref="A1:R26"/>
  <sheetViews>
    <sheetView zoomScale="70" zoomScaleNormal="70" workbookViewId="0">
      <selection activeCell="Q3" sqref="Q3:Q6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9.7109375" customWidth="1"/>
    <col min="18" max="18" width="14.42578125" bestFit="1" customWidth="1"/>
  </cols>
  <sheetData>
    <row r="1" spans="1:18" ht="21" customHeight="1" thickBot="1" x14ac:dyDescent="0.3">
      <c r="A1" s="75" t="s">
        <v>48</v>
      </c>
      <c r="B1" s="3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"/>
    </row>
    <row r="2" spans="1:18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7" t="s">
        <v>14</v>
      </c>
      <c r="R2" s="45"/>
    </row>
    <row r="3" spans="1:18" ht="15" customHeight="1" x14ac:dyDescent="0.25">
      <c r="A3" s="85" t="s">
        <v>15</v>
      </c>
      <c r="B3" s="17" t="s">
        <v>16</v>
      </c>
      <c r="C3" s="6">
        <v>0</v>
      </c>
      <c r="D3" s="7">
        <v>0</v>
      </c>
      <c r="E3" s="7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0</v>
      </c>
      <c r="N3" s="81">
        <f>LARGE(C6:L6, ROWS(A$3:A4))</f>
        <v>0</v>
      </c>
      <c r="O3" s="83">
        <f>SUM(M3:N3)</f>
        <v>0</v>
      </c>
      <c r="P3" s="72">
        <f>RANK(O3,O3:O26)</f>
        <v>6</v>
      </c>
      <c r="Q3" s="89"/>
      <c r="R3" s="29"/>
    </row>
    <row r="4" spans="1:18" ht="18" customHeight="1" thickBot="1" x14ac:dyDescent="0.3">
      <c r="A4" s="86"/>
      <c r="B4" s="17" t="s">
        <v>17</v>
      </c>
      <c r="C4" s="9">
        <v>0</v>
      </c>
      <c r="D4" s="5">
        <v>0</v>
      </c>
      <c r="E4" s="5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73"/>
      <c r="Q4" s="90"/>
      <c r="R4" s="29"/>
    </row>
    <row r="5" spans="1:18" ht="16.5" customHeight="1" thickBot="1" x14ac:dyDescent="0.3">
      <c r="A5" s="96"/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73"/>
      <c r="Q5" s="90"/>
      <c r="R5" s="29"/>
    </row>
    <row r="6" spans="1:18" ht="16.5" customHeight="1" thickBot="1" x14ac:dyDescent="0.3">
      <c r="A6" s="97"/>
      <c r="B6" s="18" t="s">
        <v>20</v>
      </c>
      <c r="C6" s="19">
        <f>AVERAGE(C3:C5)</f>
        <v>0</v>
      </c>
      <c r="D6" s="20">
        <f>AVERAGE(D3:D5)</f>
        <v>0</v>
      </c>
      <c r="E6" s="20">
        <f t="shared" ref="E6:L6" si="0">AVERAGE(E3:E5)</f>
        <v>0</v>
      </c>
      <c r="F6" s="20">
        <f t="shared" si="0"/>
        <v>0</v>
      </c>
      <c r="G6" s="20">
        <f t="shared" si="0"/>
        <v>0</v>
      </c>
      <c r="H6" s="20">
        <f t="shared" si="0"/>
        <v>0</v>
      </c>
      <c r="I6" s="20">
        <f t="shared" si="0"/>
        <v>0</v>
      </c>
      <c r="J6" s="20">
        <f t="shared" si="0"/>
        <v>0</v>
      </c>
      <c r="K6" s="20">
        <f t="shared" si="0"/>
        <v>0</v>
      </c>
      <c r="L6" s="21">
        <f t="shared" si="0"/>
        <v>0</v>
      </c>
      <c r="M6" s="80"/>
      <c r="N6" s="82"/>
      <c r="O6" s="84"/>
      <c r="P6" s="74"/>
      <c r="Q6" s="91"/>
      <c r="R6" s="29"/>
    </row>
    <row r="7" spans="1:18" ht="15.95" customHeight="1" x14ac:dyDescent="0.25">
      <c r="A7" s="100" t="s">
        <v>21</v>
      </c>
      <c r="B7" s="17" t="s">
        <v>16</v>
      </c>
      <c r="C7" s="6">
        <v>3.5</v>
      </c>
      <c r="D7" s="7">
        <v>3</v>
      </c>
      <c r="E7" s="7">
        <v>0.5</v>
      </c>
      <c r="F7" s="23">
        <v>4.5</v>
      </c>
      <c r="G7" s="23">
        <v>3</v>
      </c>
      <c r="H7" s="23">
        <v>4.5</v>
      </c>
      <c r="I7" s="23">
        <v>0.5</v>
      </c>
      <c r="J7" s="23">
        <v>0</v>
      </c>
      <c r="K7" s="23">
        <v>0</v>
      </c>
      <c r="L7" s="8">
        <v>0</v>
      </c>
      <c r="M7" s="79">
        <f>LARGE(C10:L10, ROWS(A$7:A7))</f>
        <v>4.75</v>
      </c>
      <c r="N7" s="81">
        <f>LARGE(C10:L10, ROWS(A$7:A8))</f>
        <v>4.5</v>
      </c>
      <c r="O7" s="83">
        <f>SUM(M7:N7)</f>
        <v>9.25</v>
      </c>
      <c r="P7" s="72">
        <f>RANK(O7,O3:O26)</f>
        <v>3</v>
      </c>
      <c r="Q7" s="89" t="str">
        <f>VLOOKUP(P7,'FORMULAS DONT TOUCH'!$M$11:$N$16,2,TRUE)</f>
        <v>Progress to Final</v>
      </c>
      <c r="R7" s="29"/>
    </row>
    <row r="8" spans="1:18" ht="14.45" customHeight="1" thickBot="1" x14ac:dyDescent="0.3">
      <c r="A8" s="101"/>
      <c r="B8" s="17" t="s">
        <v>17</v>
      </c>
      <c r="C8" s="9">
        <v>3.5</v>
      </c>
      <c r="D8" s="5">
        <v>4</v>
      </c>
      <c r="E8" s="5">
        <v>0.5</v>
      </c>
      <c r="F8" s="24">
        <v>5</v>
      </c>
      <c r="G8" s="24">
        <v>3</v>
      </c>
      <c r="H8" s="24">
        <v>4.5</v>
      </c>
      <c r="I8" s="24">
        <v>0.5</v>
      </c>
      <c r="J8" s="24">
        <v>0</v>
      </c>
      <c r="K8" s="24">
        <v>0</v>
      </c>
      <c r="L8" s="10">
        <v>0</v>
      </c>
      <c r="M8" s="79"/>
      <c r="N8" s="81"/>
      <c r="O8" s="83"/>
      <c r="P8" s="73"/>
      <c r="Q8" s="90"/>
      <c r="R8" s="29"/>
    </row>
    <row r="9" spans="1:18" ht="15" customHeight="1" thickBot="1" x14ac:dyDescent="0.3">
      <c r="A9" s="92" t="s">
        <v>49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73"/>
      <c r="Q9" s="90"/>
      <c r="R9" s="29"/>
    </row>
    <row r="10" spans="1:18" ht="18.95" customHeight="1" thickBot="1" x14ac:dyDescent="0.3">
      <c r="A10" s="93"/>
      <c r="B10" s="18" t="s">
        <v>20</v>
      </c>
      <c r="C10" s="19">
        <f>AVERAGE(C7:C8)</f>
        <v>3.5</v>
      </c>
      <c r="D10" s="19">
        <f t="shared" ref="D10:L10" si="1">AVERAGE(D7:D8)</f>
        <v>3.5</v>
      </c>
      <c r="E10" s="19">
        <f t="shared" si="1"/>
        <v>0.5</v>
      </c>
      <c r="F10" s="19">
        <f t="shared" si="1"/>
        <v>4.75</v>
      </c>
      <c r="G10" s="19">
        <f t="shared" si="1"/>
        <v>3</v>
      </c>
      <c r="H10" s="19">
        <f t="shared" si="1"/>
        <v>4.5</v>
      </c>
      <c r="I10" s="19">
        <f t="shared" si="1"/>
        <v>0.5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74"/>
      <c r="Q10" s="91"/>
      <c r="R10" s="29"/>
    </row>
    <row r="11" spans="1:18" ht="13.5" customHeight="1" x14ac:dyDescent="0.25">
      <c r="A11" s="98" t="s">
        <v>23</v>
      </c>
      <c r="B11" s="17" t="s">
        <v>16</v>
      </c>
      <c r="C11" s="6">
        <v>5</v>
      </c>
      <c r="D11" s="7">
        <v>4</v>
      </c>
      <c r="E11" s="7">
        <v>3.5</v>
      </c>
      <c r="F11" s="23">
        <v>2</v>
      </c>
      <c r="G11" s="23">
        <v>5.5</v>
      </c>
      <c r="H11" s="23">
        <v>3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5.5</v>
      </c>
      <c r="N11" s="81">
        <f>LARGE(C14:L14, ROWS(A$11:A12))</f>
        <v>4.75</v>
      </c>
      <c r="O11" s="83">
        <f>SUM(M11:N11)</f>
        <v>10.25</v>
      </c>
      <c r="P11" s="72">
        <f>RANK(O11,O3:O26)</f>
        <v>2</v>
      </c>
      <c r="Q11" s="89" t="str">
        <f>VLOOKUP(P11,'FORMULAS DONT TOUCH'!$M$11:$N$16,2,TRUE)</f>
        <v>Progress to Final</v>
      </c>
      <c r="R11" s="29"/>
    </row>
    <row r="12" spans="1:18" ht="14.45" customHeight="1" thickBot="1" x14ac:dyDescent="0.3">
      <c r="A12" s="99"/>
      <c r="B12" s="17" t="s">
        <v>17</v>
      </c>
      <c r="C12" s="9">
        <v>4.5</v>
      </c>
      <c r="D12" s="5">
        <v>5</v>
      </c>
      <c r="E12" s="5">
        <v>4</v>
      </c>
      <c r="F12" s="24">
        <v>3.5</v>
      </c>
      <c r="G12" s="24">
        <v>5.5</v>
      </c>
      <c r="H12" s="24">
        <v>3.2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73"/>
      <c r="Q12" s="90"/>
      <c r="R12" s="29"/>
    </row>
    <row r="13" spans="1:18" ht="15" customHeight="1" thickBot="1" x14ac:dyDescent="0.3">
      <c r="A13" s="94" t="s">
        <v>50</v>
      </c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73"/>
      <c r="Q13" s="90"/>
      <c r="R13" s="29"/>
    </row>
    <row r="14" spans="1:18" ht="18.95" customHeight="1" thickBot="1" x14ac:dyDescent="0.3">
      <c r="A14" s="95"/>
      <c r="B14" s="18" t="s">
        <v>20</v>
      </c>
      <c r="C14" s="19">
        <f>AVERAGE(C11:C12)</f>
        <v>4.75</v>
      </c>
      <c r="D14" s="19">
        <f t="shared" ref="D14:L14" si="2">AVERAGE(D11:D12)</f>
        <v>4.5</v>
      </c>
      <c r="E14" s="19">
        <f t="shared" si="2"/>
        <v>3.75</v>
      </c>
      <c r="F14" s="19">
        <f t="shared" si="2"/>
        <v>2.75</v>
      </c>
      <c r="G14" s="19">
        <f t="shared" si="2"/>
        <v>5.5</v>
      </c>
      <c r="H14" s="19">
        <f t="shared" si="2"/>
        <v>3.1</v>
      </c>
      <c r="I14" s="19">
        <f t="shared" si="2"/>
        <v>0</v>
      </c>
      <c r="J14" s="19">
        <f t="shared" si="2"/>
        <v>0</v>
      </c>
      <c r="K14" s="19">
        <f t="shared" si="2"/>
        <v>0</v>
      </c>
      <c r="L14" s="19">
        <f t="shared" si="2"/>
        <v>0</v>
      </c>
      <c r="M14" s="80"/>
      <c r="N14" s="82"/>
      <c r="O14" s="84"/>
      <c r="P14" s="74"/>
      <c r="Q14" s="91"/>
      <c r="R14" s="29"/>
    </row>
    <row r="15" spans="1:18" ht="14.1" customHeight="1" x14ac:dyDescent="0.25">
      <c r="A15" s="87" t="s">
        <v>25</v>
      </c>
      <c r="B15" s="17" t="s">
        <v>16</v>
      </c>
      <c r="C15" s="6">
        <v>3</v>
      </c>
      <c r="D15" s="7">
        <v>5.5</v>
      </c>
      <c r="E15" s="7">
        <v>3.7</v>
      </c>
      <c r="F15" s="23">
        <v>6</v>
      </c>
      <c r="G15" s="23">
        <v>5.7</v>
      </c>
      <c r="H15" s="23">
        <v>7.5</v>
      </c>
      <c r="I15" s="23">
        <v>3</v>
      </c>
      <c r="J15" s="23">
        <v>4.5</v>
      </c>
      <c r="K15" s="23">
        <v>0</v>
      </c>
      <c r="L15" s="8">
        <v>0</v>
      </c>
      <c r="M15" s="79">
        <f>LARGE(C18:L18, ROWS(A$15:A15))</f>
        <v>7.25</v>
      </c>
      <c r="N15" s="81">
        <f>LARGE(C18:L18, ROWS(A$15:A16))</f>
        <v>6</v>
      </c>
      <c r="O15" s="83">
        <f>SUM(M15:N15)</f>
        <v>13.25</v>
      </c>
      <c r="P15" s="72">
        <f>RANK(O15,O3:O26)</f>
        <v>1</v>
      </c>
      <c r="Q15" s="89" t="str">
        <f>VLOOKUP(P15,'FORMULAS DONT TOUCH'!$M$11:$N$16,2,TRUE)</f>
        <v>Progress to Final</v>
      </c>
      <c r="R15" s="29"/>
    </row>
    <row r="16" spans="1:18" ht="14.45" customHeight="1" thickBot="1" x14ac:dyDescent="0.3">
      <c r="A16" s="88"/>
      <c r="B16" s="17" t="s">
        <v>17</v>
      </c>
      <c r="C16" s="9">
        <v>3</v>
      </c>
      <c r="D16" s="5">
        <v>5</v>
      </c>
      <c r="E16" s="5">
        <v>4</v>
      </c>
      <c r="F16" s="24">
        <v>6</v>
      </c>
      <c r="G16" s="24">
        <v>5.8</v>
      </c>
      <c r="H16" s="24">
        <v>7</v>
      </c>
      <c r="I16" s="24">
        <v>4.2</v>
      </c>
      <c r="J16" s="24">
        <v>5.5</v>
      </c>
      <c r="K16" s="24">
        <v>0</v>
      </c>
      <c r="L16" s="10">
        <v>0</v>
      </c>
      <c r="M16" s="79"/>
      <c r="N16" s="81"/>
      <c r="O16" s="83"/>
      <c r="P16" s="73"/>
      <c r="Q16" s="90"/>
      <c r="R16" s="29"/>
    </row>
    <row r="17" spans="1:18" ht="15" customHeight="1" thickBot="1" x14ac:dyDescent="0.3">
      <c r="A17" s="110" t="s">
        <v>51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73"/>
      <c r="Q17" s="90"/>
      <c r="R17" s="29"/>
    </row>
    <row r="18" spans="1:18" ht="18.95" customHeight="1" thickBot="1" x14ac:dyDescent="0.3">
      <c r="A18" s="111"/>
      <c r="B18" s="18" t="s">
        <v>20</v>
      </c>
      <c r="C18" s="19">
        <f>AVERAGE(C15:C16)</f>
        <v>3</v>
      </c>
      <c r="D18" s="19">
        <f t="shared" ref="D18:L18" si="3">AVERAGE(D15:D16)</f>
        <v>5.25</v>
      </c>
      <c r="E18" s="19">
        <f t="shared" si="3"/>
        <v>3.85</v>
      </c>
      <c r="F18" s="19">
        <f t="shared" si="3"/>
        <v>6</v>
      </c>
      <c r="G18" s="19">
        <f t="shared" si="3"/>
        <v>5.75</v>
      </c>
      <c r="H18" s="19">
        <f t="shared" si="3"/>
        <v>7.25</v>
      </c>
      <c r="I18" s="19">
        <f t="shared" si="3"/>
        <v>3.6</v>
      </c>
      <c r="J18" s="19">
        <f t="shared" si="3"/>
        <v>5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74"/>
      <c r="Q18" s="91"/>
      <c r="R18" s="29"/>
    </row>
    <row r="19" spans="1:18" ht="15" customHeight="1" x14ac:dyDescent="0.25">
      <c r="A19" s="104" t="s">
        <v>27</v>
      </c>
      <c r="B19" s="17" t="s">
        <v>16</v>
      </c>
      <c r="C19" s="6">
        <v>1.5</v>
      </c>
      <c r="D19" s="7">
        <v>1</v>
      </c>
      <c r="E19" s="7">
        <v>1.5</v>
      </c>
      <c r="F19" s="23">
        <v>1.5</v>
      </c>
      <c r="G19" s="23">
        <v>3.5</v>
      </c>
      <c r="H19" s="23">
        <v>2</v>
      </c>
      <c r="I19" s="23">
        <v>1</v>
      </c>
      <c r="J19" s="23">
        <v>0</v>
      </c>
      <c r="K19" s="23">
        <v>0</v>
      </c>
      <c r="L19" s="8">
        <v>0</v>
      </c>
      <c r="M19" s="79">
        <f>LARGE(C22:L22, ROWS(A$19:A19))</f>
        <v>3.5</v>
      </c>
      <c r="N19" s="81">
        <f>LARGE(C22:L22, ROWS(A$19:A20))</f>
        <v>2</v>
      </c>
      <c r="O19" s="83">
        <f>SUM(M19:N19)</f>
        <v>5.5</v>
      </c>
      <c r="P19" s="72">
        <f>RANK(O19,O3:O26)</f>
        <v>5</v>
      </c>
      <c r="Q19" s="89" t="str">
        <f>VLOOKUP(P19,'FORMULAS DONT TOUCH'!$M$11:$N$16,2,TRUE)</f>
        <v>Eliminated</v>
      </c>
      <c r="R19" s="29"/>
    </row>
    <row r="20" spans="1:18" ht="14.45" customHeight="1" thickBot="1" x14ac:dyDescent="0.3">
      <c r="A20" s="105"/>
      <c r="B20" s="17" t="s">
        <v>17</v>
      </c>
      <c r="C20" s="9">
        <v>1.5</v>
      </c>
      <c r="D20" s="5">
        <v>2</v>
      </c>
      <c r="E20" s="5">
        <v>2.5</v>
      </c>
      <c r="F20" s="24">
        <v>1.5</v>
      </c>
      <c r="G20" s="24">
        <v>3.5</v>
      </c>
      <c r="H20" s="24">
        <v>1.8</v>
      </c>
      <c r="I20" s="24">
        <v>1</v>
      </c>
      <c r="J20" s="24">
        <v>0</v>
      </c>
      <c r="K20" s="24">
        <v>0</v>
      </c>
      <c r="L20" s="10">
        <v>0</v>
      </c>
      <c r="M20" s="79"/>
      <c r="N20" s="81"/>
      <c r="O20" s="83"/>
      <c r="P20" s="73"/>
      <c r="Q20" s="90"/>
      <c r="R20" s="29"/>
    </row>
    <row r="21" spans="1:18" ht="15" customHeight="1" thickBot="1" x14ac:dyDescent="0.3">
      <c r="A21" s="106" t="s">
        <v>52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73"/>
      <c r="Q21" s="90"/>
      <c r="R21" s="29"/>
    </row>
    <row r="22" spans="1:18" ht="18.95" customHeight="1" thickBot="1" x14ac:dyDescent="0.3">
      <c r="A22" s="107"/>
      <c r="B22" s="18" t="s">
        <v>20</v>
      </c>
      <c r="C22" s="19">
        <f>AVERAGE(C19:C20)</f>
        <v>1.5</v>
      </c>
      <c r="D22" s="19">
        <f t="shared" ref="D22:L22" si="4">AVERAGE(D19:D20)</f>
        <v>1.5</v>
      </c>
      <c r="E22" s="19">
        <f t="shared" si="4"/>
        <v>2</v>
      </c>
      <c r="F22" s="19">
        <f t="shared" si="4"/>
        <v>1.5</v>
      </c>
      <c r="G22" s="19">
        <f t="shared" si="4"/>
        <v>3.5</v>
      </c>
      <c r="H22" s="19">
        <f t="shared" si="4"/>
        <v>1.9</v>
      </c>
      <c r="I22" s="19">
        <f t="shared" si="4"/>
        <v>1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74"/>
      <c r="Q22" s="91"/>
      <c r="R22" s="29"/>
    </row>
    <row r="23" spans="1:18" ht="21.6" customHeight="1" x14ac:dyDescent="0.25">
      <c r="A23" s="102" t="s">
        <v>29</v>
      </c>
      <c r="B23" s="17" t="s">
        <v>16</v>
      </c>
      <c r="C23" s="6">
        <v>2</v>
      </c>
      <c r="D23" s="7">
        <v>4</v>
      </c>
      <c r="E23" s="7">
        <v>3.5</v>
      </c>
      <c r="F23" s="23">
        <v>3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4</v>
      </c>
      <c r="N23" s="81">
        <f>LARGE(C26:L26, ROWS(A$23:A24))</f>
        <v>3.5</v>
      </c>
      <c r="O23" s="83">
        <f>SUM(M23:N23)</f>
        <v>7.5</v>
      </c>
      <c r="P23" s="72">
        <f>RANK(O23,O3:O26)</f>
        <v>4</v>
      </c>
      <c r="Q23" s="89" t="str">
        <f>VLOOKUP(P23,'FORMULAS DONT TOUCH'!$M$11:$N$16,2,TRUE)</f>
        <v>Eliminated</v>
      </c>
      <c r="R23" s="29"/>
    </row>
    <row r="24" spans="1:18" ht="15.75" thickBot="1" x14ac:dyDescent="0.3">
      <c r="A24" s="103"/>
      <c r="B24" s="17" t="s">
        <v>17</v>
      </c>
      <c r="C24" s="9">
        <v>2</v>
      </c>
      <c r="D24" s="5">
        <v>4</v>
      </c>
      <c r="E24" s="5">
        <v>3.5</v>
      </c>
      <c r="F24" s="24">
        <v>3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73"/>
      <c r="Q24" s="90"/>
      <c r="R24" s="29"/>
    </row>
    <row r="25" spans="1:18" ht="15.75" thickBot="1" x14ac:dyDescent="0.3">
      <c r="A25" s="108" t="s">
        <v>53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73"/>
      <c r="Q25" s="90"/>
      <c r="R25" s="29"/>
    </row>
    <row r="26" spans="1:18" ht="19.5" thickBot="1" x14ac:dyDescent="0.3">
      <c r="A26" s="109"/>
      <c r="B26" s="18" t="s">
        <v>20</v>
      </c>
      <c r="C26" s="19">
        <f>AVERAGE(C23:C24)</f>
        <v>2</v>
      </c>
      <c r="D26" s="19">
        <f t="shared" ref="D26:L26" si="5">AVERAGE(D23:D24)</f>
        <v>4</v>
      </c>
      <c r="E26" s="19">
        <f t="shared" si="5"/>
        <v>3.5</v>
      </c>
      <c r="F26" s="19">
        <f t="shared" si="5"/>
        <v>3</v>
      </c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74"/>
      <c r="Q26" s="91"/>
      <c r="R26" s="29"/>
    </row>
  </sheetData>
  <mergeCells count="44">
    <mergeCell ref="A1:A2"/>
    <mergeCell ref="M2:N2"/>
    <mergeCell ref="A3:A4"/>
    <mergeCell ref="M3:M6"/>
    <mergeCell ref="N3:N6"/>
    <mergeCell ref="O23:O26"/>
    <mergeCell ref="P11:P14"/>
    <mergeCell ref="Q11:Q14"/>
    <mergeCell ref="A13:A14"/>
    <mergeCell ref="P3:P6"/>
    <mergeCell ref="Q3:Q6"/>
    <mergeCell ref="A5:A6"/>
    <mergeCell ref="A7:A8"/>
    <mergeCell ref="M7:M10"/>
    <mergeCell ref="N7:N10"/>
    <mergeCell ref="O7:O10"/>
    <mergeCell ref="P7:P10"/>
    <mergeCell ref="Q7:Q10"/>
    <mergeCell ref="O3:O6"/>
    <mergeCell ref="A9:A10"/>
    <mergeCell ref="A11:A12"/>
    <mergeCell ref="N11:N14"/>
    <mergeCell ref="O11:O14"/>
    <mergeCell ref="A15:A16"/>
    <mergeCell ref="M15:M18"/>
    <mergeCell ref="N15:N18"/>
    <mergeCell ref="O15:O18"/>
    <mergeCell ref="M11:M14"/>
    <mergeCell ref="P15:P18"/>
    <mergeCell ref="P23:P26"/>
    <mergeCell ref="Q23:Q26"/>
    <mergeCell ref="A17:A18"/>
    <mergeCell ref="A19:A20"/>
    <mergeCell ref="M19:M22"/>
    <mergeCell ref="N19:N22"/>
    <mergeCell ref="O19:O22"/>
    <mergeCell ref="P19:P22"/>
    <mergeCell ref="Q19:Q22"/>
    <mergeCell ref="A21:A22"/>
    <mergeCell ref="Q15:Q18"/>
    <mergeCell ref="A25:A26"/>
    <mergeCell ref="A23:A24"/>
    <mergeCell ref="M23:M26"/>
    <mergeCell ref="N23:N26"/>
  </mergeCells>
  <conditionalFormatting sqref="Q3:Q26">
    <cfRule type="containsText" dxfId="13" priority="1" operator="containsText" text="Eliminated">
      <formula>NOT(ISERROR(SEARCH("Eliminated",Q3)))</formula>
    </cfRule>
    <cfRule type="containsText" dxfId="12" priority="2" operator="containsText" text="Progress to Final">
      <formula>NOT(ISERROR(SEARCH("Progress to Final",Q3)))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22CFC-9F36-44A1-B549-03DBF9414E86}">
  <sheetPr>
    <tabColor rgb="FF00B0F0"/>
  </sheetPr>
  <dimension ref="A1:R26"/>
  <sheetViews>
    <sheetView zoomScale="70" zoomScaleNormal="70" workbookViewId="0">
      <selection activeCell="T12" sqref="T12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9.7109375" customWidth="1"/>
    <col min="18" max="18" width="14.42578125" bestFit="1" customWidth="1"/>
  </cols>
  <sheetData>
    <row r="1" spans="1:18" ht="21" customHeight="1" thickBot="1" x14ac:dyDescent="0.3">
      <c r="A1" s="75" t="s">
        <v>56</v>
      </c>
      <c r="B1" s="3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"/>
    </row>
    <row r="2" spans="1:18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7" t="s">
        <v>14</v>
      </c>
      <c r="R2" s="45"/>
    </row>
    <row r="3" spans="1:18" ht="15" customHeight="1" x14ac:dyDescent="0.25">
      <c r="A3" s="85" t="s">
        <v>15</v>
      </c>
      <c r="B3" s="17" t="s">
        <v>16</v>
      </c>
      <c r="C3" s="6">
        <v>3</v>
      </c>
      <c r="D3" s="7">
        <v>1</v>
      </c>
      <c r="E3" s="7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3</v>
      </c>
      <c r="N3" s="81">
        <f>LARGE(C6:L6, ROWS(A$3:A4))</f>
        <v>1.25</v>
      </c>
      <c r="O3" s="83">
        <f>SUM(M3:N3)</f>
        <v>4.25</v>
      </c>
      <c r="P3" s="72">
        <f>RANK(O3,O3:O26)</f>
        <v>5</v>
      </c>
      <c r="Q3" s="89" t="str">
        <f>VLOOKUP(P3,'FORMULAS DONT TOUCH'!$M$11:$N$16,2,TRUE)</f>
        <v>Eliminated</v>
      </c>
      <c r="R3" s="29"/>
    </row>
    <row r="4" spans="1:18" ht="18" customHeight="1" thickBot="1" x14ac:dyDescent="0.3">
      <c r="A4" s="86"/>
      <c r="B4" s="17" t="s">
        <v>17</v>
      </c>
      <c r="C4" s="9">
        <v>3</v>
      </c>
      <c r="D4" s="5">
        <v>1.5</v>
      </c>
      <c r="E4" s="5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73"/>
      <c r="Q4" s="90"/>
      <c r="R4" s="29"/>
    </row>
    <row r="5" spans="1:18" ht="16.5" customHeight="1" thickBot="1" x14ac:dyDescent="0.3">
      <c r="A5" s="96" t="s">
        <v>57</v>
      </c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73"/>
      <c r="Q5" s="90"/>
      <c r="R5" s="29"/>
    </row>
    <row r="6" spans="1:18" ht="16.5" customHeight="1" thickBot="1" x14ac:dyDescent="0.3">
      <c r="A6" s="97"/>
      <c r="B6" s="18" t="s">
        <v>20</v>
      </c>
      <c r="C6" s="19">
        <f>AVERAGE(C3:C4)</f>
        <v>3</v>
      </c>
      <c r="D6" s="19">
        <f t="shared" ref="D6:L6" si="0">AVERAGE(D3:D4)</f>
        <v>1.25</v>
      </c>
      <c r="E6" s="19">
        <f t="shared" si="0"/>
        <v>0</v>
      </c>
      <c r="F6" s="19">
        <f t="shared" si="0"/>
        <v>0</v>
      </c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80"/>
      <c r="N6" s="82"/>
      <c r="O6" s="84"/>
      <c r="P6" s="74"/>
      <c r="Q6" s="91"/>
      <c r="R6" s="29"/>
    </row>
    <row r="7" spans="1:18" ht="15.95" customHeight="1" x14ac:dyDescent="0.25">
      <c r="A7" s="100" t="s">
        <v>21</v>
      </c>
      <c r="B7" s="17" t="s">
        <v>16</v>
      </c>
      <c r="C7" s="6">
        <v>2</v>
      </c>
      <c r="D7" s="7">
        <v>2.2000000000000002</v>
      </c>
      <c r="E7" s="7">
        <v>3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3</v>
      </c>
      <c r="N7" s="81">
        <f>LARGE(C10:L10, ROWS(A$7:A8))</f>
        <v>2.6</v>
      </c>
      <c r="O7" s="83">
        <f>SUM(M7:N7)</f>
        <v>5.6</v>
      </c>
      <c r="P7" s="72">
        <f>RANK(O7,O3:O26)</f>
        <v>3</v>
      </c>
      <c r="Q7" s="89" t="str">
        <f>VLOOKUP(P7,'FORMULAS DONT TOUCH'!$M$11:$N$16,2,TRUE)</f>
        <v>Progress to Final</v>
      </c>
      <c r="R7" s="29"/>
    </row>
    <row r="8" spans="1:18" ht="14.45" customHeight="1" thickBot="1" x14ac:dyDescent="0.3">
      <c r="A8" s="101"/>
      <c r="B8" s="17" t="s">
        <v>17</v>
      </c>
      <c r="C8" s="9">
        <v>2</v>
      </c>
      <c r="D8" s="5">
        <v>3</v>
      </c>
      <c r="E8" s="5">
        <v>3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73"/>
      <c r="Q8" s="90"/>
      <c r="R8" s="29"/>
    </row>
    <row r="9" spans="1:18" ht="15" customHeight="1" thickBot="1" x14ac:dyDescent="0.3">
      <c r="A9" s="92" t="s">
        <v>58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73"/>
      <c r="Q9" s="90"/>
      <c r="R9" s="29"/>
    </row>
    <row r="10" spans="1:18" ht="18.95" customHeight="1" thickBot="1" x14ac:dyDescent="0.3">
      <c r="A10" s="93"/>
      <c r="B10" s="18" t="s">
        <v>20</v>
      </c>
      <c r="C10" s="19">
        <f>AVERAGE(C7:C8)</f>
        <v>2</v>
      </c>
      <c r="D10" s="19">
        <f t="shared" ref="D10:L10" si="1">AVERAGE(D7:D8)</f>
        <v>2.6</v>
      </c>
      <c r="E10" s="19">
        <f t="shared" si="1"/>
        <v>3</v>
      </c>
      <c r="F10" s="19">
        <f t="shared" si="1"/>
        <v>0</v>
      </c>
      <c r="G10" s="19">
        <f t="shared" si="1"/>
        <v>0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74"/>
      <c r="Q10" s="91"/>
      <c r="R10" s="29"/>
    </row>
    <row r="11" spans="1:18" ht="13.5" customHeight="1" x14ac:dyDescent="0.25">
      <c r="A11" s="98" t="s">
        <v>23</v>
      </c>
      <c r="B11" s="17" t="s">
        <v>16</v>
      </c>
      <c r="C11" s="6">
        <v>1</v>
      </c>
      <c r="D11" s="7">
        <v>1.5</v>
      </c>
      <c r="E11" s="7">
        <v>0.5</v>
      </c>
      <c r="F11" s="23">
        <v>1</v>
      </c>
      <c r="G11" s="23">
        <v>2.7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2.85</v>
      </c>
      <c r="N11" s="81">
        <f>LARGE(C14:L14, ROWS(A$11:A12))</f>
        <v>1.5</v>
      </c>
      <c r="O11" s="83">
        <f>SUM(M11:N11)</f>
        <v>4.3499999999999996</v>
      </c>
      <c r="P11" s="72">
        <f>RANK(O11,O3:O26)</f>
        <v>4</v>
      </c>
      <c r="Q11" s="89" t="str">
        <f>VLOOKUP(P11,'FORMULAS DONT TOUCH'!$M$11:$N$16,2,TRUE)</f>
        <v>Eliminated</v>
      </c>
      <c r="R11" s="29"/>
    </row>
    <row r="12" spans="1:18" ht="14.45" customHeight="1" thickBot="1" x14ac:dyDescent="0.3">
      <c r="A12" s="99"/>
      <c r="B12" s="17" t="s">
        <v>17</v>
      </c>
      <c r="C12" s="9">
        <v>1</v>
      </c>
      <c r="D12" s="5">
        <v>1.5</v>
      </c>
      <c r="E12" s="5">
        <v>1.5</v>
      </c>
      <c r="F12" s="24">
        <v>1</v>
      </c>
      <c r="G12" s="24">
        <v>3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73"/>
      <c r="Q12" s="90"/>
      <c r="R12" s="29"/>
    </row>
    <row r="13" spans="1:18" ht="15" customHeight="1" thickBot="1" x14ac:dyDescent="0.3">
      <c r="A13" s="94" t="s">
        <v>59</v>
      </c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73"/>
      <c r="Q13" s="90"/>
      <c r="R13" s="29"/>
    </row>
    <row r="14" spans="1:18" ht="18.95" customHeight="1" thickBot="1" x14ac:dyDescent="0.3">
      <c r="A14" s="95"/>
      <c r="B14" s="18" t="s">
        <v>20</v>
      </c>
      <c r="C14" s="19">
        <f>AVERAGE(C11:C12)</f>
        <v>1</v>
      </c>
      <c r="D14" s="19">
        <f t="shared" ref="D14:L14" si="2">AVERAGE(D11:D12)</f>
        <v>1.5</v>
      </c>
      <c r="E14" s="19">
        <f t="shared" si="2"/>
        <v>1</v>
      </c>
      <c r="F14" s="19">
        <f t="shared" si="2"/>
        <v>1</v>
      </c>
      <c r="G14" s="19">
        <f t="shared" si="2"/>
        <v>2.85</v>
      </c>
      <c r="H14" s="19">
        <f t="shared" si="2"/>
        <v>0</v>
      </c>
      <c r="I14" s="19">
        <f t="shared" si="2"/>
        <v>0</v>
      </c>
      <c r="J14" s="19">
        <f t="shared" si="2"/>
        <v>0</v>
      </c>
      <c r="K14" s="19">
        <f t="shared" si="2"/>
        <v>0</v>
      </c>
      <c r="L14" s="19">
        <f t="shared" si="2"/>
        <v>0</v>
      </c>
      <c r="M14" s="80"/>
      <c r="N14" s="82"/>
      <c r="O14" s="84"/>
      <c r="P14" s="74"/>
      <c r="Q14" s="91"/>
      <c r="R14" s="29"/>
    </row>
    <row r="15" spans="1:18" ht="14.1" customHeight="1" x14ac:dyDescent="0.25">
      <c r="A15" s="87" t="s">
        <v>25</v>
      </c>
      <c r="B15" s="17" t="s">
        <v>16</v>
      </c>
      <c r="C15" s="6">
        <v>9.1999999999999993</v>
      </c>
      <c r="D15" s="7">
        <v>2</v>
      </c>
      <c r="E15" s="7">
        <v>2.5</v>
      </c>
      <c r="F15" s="23">
        <v>2.2000000000000002</v>
      </c>
      <c r="G15" s="23">
        <v>3.5</v>
      </c>
      <c r="H15" s="23">
        <v>0.6</v>
      </c>
      <c r="I15" s="23">
        <v>0</v>
      </c>
      <c r="J15" s="23">
        <v>0</v>
      </c>
      <c r="K15" s="23">
        <v>0</v>
      </c>
      <c r="L15" s="8">
        <v>0</v>
      </c>
      <c r="M15" s="79">
        <f>LARGE(C18:L18, ROWS(A$15:A15))</f>
        <v>9.1</v>
      </c>
      <c r="N15" s="81">
        <f>LARGE(C18:L18, ROWS(A$15:A16))</f>
        <v>4.5</v>
      </c>
      <c r="O15" s="83">
        <f>SUM(M15:N15)</f>
        <v>13.6</v>
      </c>
      <c r="P15" s="72">
        <f>RANK(O15,O3:O26)</f>
        <v>1</v>
      </c>
      <c r="Q15" s="89" t="str">
        <f>VLOOKUP(P15,'FORMULAS DONT TOUCH'!$M$11:$N$16,2,TRUE)</f>
        <v>Progress to Final</v>
      </c>
      <c r="R15" s="29"/>
    </row>
    <row r="16" spans="1:18" ht="14.45" customHeight="1" thickBot="1" x14ac:dyDescent="0.3">
      <c r="A16" s="88"/>
      <c r="B16" s="17" t="s">
        <v>17</v>
      </c>
      <c r="C16" s="9">
        <v>9</v>
      </c>
      <c r="D16" s="5">
        <v>3</v>
      </c>
      <c r="E16" s="5">
        <v>3</v>
      </c>
      <c r="F16" s="24">
        <v>3.5</v>
      </c>
      <c r="G16" s="24">
        <v>5.5</v>
      </c>
      <c r="H16" s="24">
        <v>4</v>
      </c>
      <c r="I16" s="24">
        <v>0</v>
      </c>
      <c r="J16" s="24">
        <v>0</v>
      </c>
      <c r="K16" s="24">
        <v>0</v>
      </c>
      <c r="L16" s="10">
        <v>0</v>
      </c>
      <c r="M16" s="79"/>
      <c r="N16" s="81"/>
      <c r="O16" s="83"/>
      <c r="P16" s="73"/>
      <c r="Q16" s="90"/>
      <c r="R16" s="29"/>
    </row>
    <row r="17" spans="1:18" ht="15" customHeight="1" thickBot="1" x14ac:dyDescent="0.3">
      <c r="A17" s="110" t="s">
        <v>60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73"/>
      <c r="Q17" s="90"/>
      <c r="R17" s="29"/>
    </row>
    <row r="18" spans="1:18" ht="18.95" customHeight="1" thickBot="1" x14ac:dyDescent="0.3">
      <c r="A18" s="111"/>
      <c r="B18" s="18" t="s">
        <v>20</v>
      </c>
      <c r="C18" s="19">
        <f>AVERAGE(C15:C16)</f>
        <v>9.1</v>
      </c>
      <c r="D18" s="19">
        <f t="shared" ref="D18:L18" si="3">AVERAGE(D15:D16)</f>
        <v>2.5</v>
      </c>
      <c r="E18" s="19">
        <f t="shared" si="3"/>
        <v>2.75</v>
      </c>
      <c r="F18" s="19">
        <f t="shared" si="3"/>
        <v>2.85</v>
      </c>
      <c r="G18" s="19">
        <f t="shared" si="3"/>
        <v>4.5</v>
      </c>
      <c r="H18" s="19">
        <f t="shared" si="3"/>
        <v>2.2999999999999998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74"/>
      <c r="Q18" s="91"/>
      <c r="R18" s="29"/>
    </row>
    <row r="19" spans="1:18" ht="15" customHeight="1" x14ac:dyDescent="0.25">
      <c r="A19" s="104" t="s">
        <v>27</v>
      </c>
      <c r="B19" s="17" t="s">
        <v>16</v>
      </c>
      <c r="C19" s="6">
        <v>1</v>
      </c>
      <c r="D19" s="7">
        <v>1</v>
      </c>
      <c r="E19" s="7">
        <v>1.2</v>
      </c>
      <c r="F19" s="23">
        <v>2.5</v>
      </c>
      <c r="G19" s="23">
        <v>1</v>
      </c>
      <c r="H19" s="23">
        <v>1.5</v>
      </c>
      <c r="I19" s="23">
        <v>1.7</v>
      </c>
      <c r="J19" s="23">
        <v>0</v>
      </c>
      <c r="K19" s="23">
        <v>0</v>
      </c>
      <c r="L19" s="8">
        <v>0</v>
      </c>
      <c r="M19" s="79">
        <f>LARGE(C22:L22, ROWS(A$19:A19))</f>
        <v>2.65</v>
      </c>
      <c r="N19" s="81">
        <f>LARGE(C22:L22, ROWS(A$19:A20))</f>
        <v>1.6</v>
      </c>
      <c r="O19" s="83">
        <f>SUM(M19:N19)</f>
        <v>4.25</v>
      </c>
      <c r="P19" s="72">
        <f>RANK(O19,O3:O26)</f>
        <v>5</v>
      </c>
      <c r="Q19" s="89" t="str">
        <f>VLOOKUP(P19,'FORMULAS DONT TOUCH'!$M$11:$N$16,2,TRUE)</f>
        <v>Eliminated</v>
      </c>
      <c r="R19" s="29"/>
    </row>
    <row r="20" spans="1:18" ht="14.45" customHeight="1" thickBot="1" x14ac:dyDescent="0.3">
      <c r="A20" s="105"/>
      <c r="B20" s="17" t="s">
        <v>17</v>
      </c>
      <c r="C20" s="9">
        <v>1</v>
      </c>
      <c r="D20" s="5">
        <v>1</v>
      </c>
      <c r="E20" s="5">
        <v>1.8</v>
      </c>
      <c r="F20" s="24">
        <v>2.8</v>
      </c>
      <c r="G20" s="24">
        <v>1</v>
      </c>
      <c r="H20" s="24">
        <v>1.5</v>
      </c>
      <c r="I20" s="24">
        <v>1.5</v>
      </c>
      <c r="J20" s="24">
        <v>0</v>
      </c>
      <c r="K20" s="24">
        <v>0</v>
      </c>
      <c r="L20" s="10">
        <v>0</v>
      </c>
      <c r="M20" s="79"/>
      <c r="N20" s="81"/>
      <c r="O20" s="83"/>
      <c r="P20" s="73"/>
      <c r="Q20" s="90"/>
      <c r="R20" s="29"/>
    </row>
    <row r="21" spans="1:18" ht="15" customHeight="1" thickBot="1" x14ac:dyDescent="0.3">
      <c r="A21" s="106" t="s">
        <v>61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73"/>
      <c r="Q21" s="90"/>
      <c r="R21" s="29"/>
    </row>
    <row r="22" spans="1:18" ht="18.95" customHeight="1" thickBot="1" x14ac:dyDescent="0.3">
      <c r="A22" s="107"/>
      <c r="B22" s="18" t="s">
        <v>20</v>
      </c>
      <c r="C22" s="19">
        <f>AVERAGE(C19:C20)</f>
        <v>1</v>
      </c>
      <c r="D22" s="19">
        <f t="shared" ref="D22:L22" si="4">AVERAGE(D19:D20)</f>
        <v>1</v>
      </c>
      <c r="E22" s="19">
        <f t="shared" si="4"/>
        <v>1.5</v>
      </c>
      <c r="F22" s="19">
        <f t="shared" si="4"/>
        <v>2.65</v>
      </c>
      <c r="G22" s="19">
        <f t="shared" si="4"/>
        <v>1</v>
      </c>
      <c r="H22" s="19">
        <f t="shared" si="4"/>
        <v>1.5</v>
      </c>
      <c r="I22" s="19">
        <f t="shared" si="4"/>
        <v>1.6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74"/>
      <c r="Q22" s="91"/>
      <c r="R22" s="29"/>
    </row>
    <row r="23" spans="1:18" ht="21.6" customHeight="1" x14ac:dyDescent="0.25">
      <c r="A23" s="102" t="s">
        <v>29</v>
      </c>
      <c r="B23" s="17" t="s">
        <v>16</v>
      </c>
      <c r="C23" s="6">
        <v>2</v>
      </c>
      <c r="D23" s="7">
        <v>3.5</v>
      </c>
      <c r="E23" s="7">
        <v>1</v>
      </c>
      <c r="F23" s="23">
        <v>2.5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4</v>
      </c>
      <c r="N23" s="81">
        <f>LARGE(C26:L26, ROWS(A$23:A24))</f>
        <v>2.75</v>
      </c>
      <c r="O23" s="83">
        <f>SUM(M23:N23)</f>
        <v>6.75</v>
      </c>
      <c r="P23" s="72">
        <f>RANK(O23,O3:O26)</f>
        <v>2</v>
      </c>
      <c r="Q23" s="89" t="str">
        <f>VLOOKUP(P23,'FORMULAS DONT TOUCH'!$M$11:$N$16,2,TRUE)</f>
        <v>Progress to Final</v>
      </c>
      <c r="R23" s="29"/>
    </row>
    <row r="24" spans="1:18" ht="15.75" thickBot="1" x14ac:dyDescent="0.3">
      <c r="A24" s="103"/>
      <c r="B24" s="17" t="s">
        <v>17</v>
      </c>
      <c r="C24" s="9">
        <v>2</v>
      </c>
      <c r="D24" s="5">
        <v>4.5</v>
      </c>
      <c r="E24" s="5">
        <v>2.5</v>
      </c>
      <c r="F24" s="24">
        <v>3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73"/>
      <c r="Q24" s="90"/>
      <c r="R24" s="29"/>
    </row>
    <row r="25" spans="1:18" ht="15.75" thickBot="1" x14ac:dyDescent="0.3">
      <c r="A25" s="108" t="s">
        <v>62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73"/>
      <c r="Q25" s="90"/>
      <c r="R25" s="29"/>
    </row>
    <row r="26" spans="1:18" ht="19.5" thickBot="1" x14ac:dyDescent="0.3">
      <c r="A26" s="109"/>
      <c r="B26" s="18" t="s">
        <v>20</v>
      </c>
      <c r="C26" s="19">
        <f>AVERAGE(C23:C24)</f>
        <v>2</v>
      </c>
      <c r="D26" s="19">
        <f t="shared" ref="D26:L26" si="5">AVERAGE(D23:D24)</f>
        <v>4</v>
      </c>
      <c r="E26" s="19">
        <f t="shared" si="5"/>
        <v>1.75</v>
      </c>
      <c r="F26" s="19">
        <f t="shared" si="5"/>
        <v>2.75</v>
      </c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74"/>
      <c r="Q26" s="91"/>
      <c r="R26" s="29"/>
    </row>
  </sheetData>
  <mergeCells count="44">
    <mergeCell ref="A1:A2"/>
    <mergeCell ref="M2:N2"/>
    <mergeCell ref="A3:A4"/>
    <mergeCell ref="M3:M6"/>
    <mergeCell ref="N3:N6"/>
    <mergeCell ref="O23:O26"/>
    <mergeCell ref="P11:P14"/>
    <mergeCell ref="Q11:Q14"/>
    <mergeCell ref="A13:A14"/>
    <mergeCell ref="P3:P6"/>
    <mergeCell ref="Q3:Q6"/>
    <mergeCell ref="A5:A6"/>
    <mergeCell ref="A7:A8"/>
    <mergeCell ref="M7:M10"/>
    <mergeCell ref="N7:N10"/>
    <mergeCell ref="O7:O10"/>
    <mergeCell ref="P7:P10"/>
    <mergeCell ref="Q7:Q10"/>
    <mergeCell ref="O3:O6"/>
    <mergeCell ref="A9:A10"/>
    <mergeCell ref="A11:A12"/>
    <mergeCell ref="N11:N14"/>
    <mergeCell ref="O11:O14"/>
    <mergeCell ref="A15:A16"/>
    <mergeCell ref="M15:M18"/>
    <mergeCell ref="N15:N18"/>
    <mergeCell ref="O15:O18"/>
    <mergeCell ref="M11:M14"/>
    <mergeCell ref="P15:P18"/>
    <mergeCell ref="P23:P26"/>
    <mergeCell ref="Q23:Q26"/>
    <mergeCell ref="A17:A18"/>
    <mergeCell ref="A19:A20"/>
    <mergeCell ref="M19:M22"/>
    <mergeCell ref="N19:N22"/>
    <mergeCell ref="O19:O22"/>
    <mergeCell ref="P19:P22"/>
    <mergeCell ref="Q19:Q22"/>
    <mergeCell ref="A21:A22"/>
    <mergeCell ref="Q15:Q18"/>
    <mergeCell ref="A25:A26"/>
    <mergeCell ref="A23:A24"/>
    <mergeCell ref="M23:M26"/>
    <mergeCell ref="N23:N26"/>
  </mergeCells>
  <conditionalFormatting sqref="Q3:Q26">
    <cfRule type="containsText" dxfId="11" priority="1" operator="containsText" text="Eliminated">
      <formula>NOT(ISERROR(SEARCH("Eliminated",Q3)))</formula>
    </cfRule>
    <cfRule type="containsText" dxfId="10" priority="2" operator="containsText" text="Progress to Final">
      <formula>NOT(ISERROR(SEARCH("Progress to Final",Q3)))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4A7C-EE9A-4405-801F-FD4EB9266A20}">
  <sheetPr>
    <tabColor rgb="FFFB5BF0"/>
  </sheetPr>
  <dimension ref="A1:R26"/>
  <sheetViews>
    <sheetView zoomScale="70" zoomScaleNormal="70" workbookViewId="0">
      <selection activeCell="Q11" sqref="Q11:Q14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9.7109375" customWidth="1"/>
    <col min="18" max="18" width="14.42578125" bestFit="1" customWidth="1"/>
  </cols>
  <sheetData>
    <row r="1" spans="1:18" ht="21" customHeight="1" thickBot="1" x14ac:dyDescent="0.3">
      <c r="A1" s="75" t="s">
        <v>63</v>
      </c>
      <c r="B1" s="3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"/>
    </row>
    <row r="2" spans="1:18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7" t="s">
        <v>14</v>
      </c>
      <c r="R2" s="45"/>
    </row>
    <row r="3" spans="1:18" ht="15" customHeight="1" x14ac:dyDescent="0.25">
      <c r="A3" s="85" t="s">
        <v>15</v>
      </c>
      <c r="B3" s="17" t="s">
        <v>16</v>
      </c>
      <c r="C3" s="6">
        <v>0</v>
      </c>
      <c r="D3" s="7">
        <v>0</v>
      </c>
      <c r="E3" s="7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0</v>
      </c>
      <c r="N3" s="81">
        <f>LARGE(C6:L6, ROWS(A$3:A4))</f>
        <v>0</v>
      </c>
      <c r="O3" s="83">
        <f>SUM(M3:N3)</f>
        <v>0</v>
      </c>
      <c r="P3" s="72">
        <f>RANK(O3,O3:O26)</f>
        <v>5</v>
      </c>
      <c r="Q3" s="89"/>
      <c r="R3" s="29"/>
    </row>
    <row r="4" spans="1:18" ht="18" customHeight="1" thickBot="1" x14ac:dyDescent="0.3">
      <c r="A4" s="86"/>
      <c r="B4" s="17" t="s">
        <v>17</v>
      </c>
      <c r="C4" s="9">
        <v>0</v>
      </c>
      <c r="D4" s="5">
        <v>0</v>
      </c>
      <c r="E4" s="5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73"/>
      <c r="Q4" s="90"/>
      <c r="R4" s="29"/>
    </row>
    <row r="5" spans="1:18" ht="16.5" customHeight="1" thickBot="1" x14ac:dyDescent="0.3">
      <c r="A5" s="96"/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73"/>
      <c r="Q5" s="90"/>
      <c r="R5" s="29"/>
    </row>
    <row r="6" spans="1:18" ht="16.5" customHeight="1" thickBot="1" x14ac:dyDescent="0.3">
      <c r="A6" s="97"/>
      <c r="B6" s="18" t="s">
        <v>20</v>
      </c>
      <c r="C6" s="19">
        <f>AVERAGE(C3:C5)</f>
        <v>0</v>
      </c>
      <c r="D6" s="20">
        <f>AVERAGE(D3:D5)</f>
        <v>0</v>
      </c>
      <c r="E6" s="20">
        <f t="shared" ref="E6:L6" si="0">AVERAGE(E3:E5)</f>
        <v>0</v>
      </c>
      <c r="F6" s="20">
        <f t="shared" si="0"/>
        <v>0</v>
      </c>
      <c r="G6" s="20">
        <f t="shared" si="0"/>
        <v>0</v>
      </c>
      <c r="H6" s="20">
        <f t="shared" si="0"/>
        <v>0</v>
      </c>
      <c r="I6" s="20">
        <f t="shared" si="0"/>
        <v>0</v>
      </c>
      <c r="J6" s="20">
        <f t="shared" si="0"/>
        <v>0</v>
      </c>
      <c r="K6" s="20">
        <f t="shared" si="0"/>
        <v>0</v>
      </c>
      <c r="L6" s="21">
        <f t="shared" si="0"/>
        <v>0</v>
      </c>
      <c r="M6" s="80"/>
      <c r="N6" s="82"/>
      <c r="O6" s="84"/>
      <c r="P6" s="74"/>
      <c r="Q6" s="91"/>
      <c r="R6" s="29"/>
    </row>
    <row r="7" spans="1:18" ht="15.95" customHeight="1" x14ac:dyDescent="0.25">
      <c r="A7" s="100" t="s">
        <v>21</v>
      </c>
      <c r="B7" s="17" t="s">
        <v>16</v>
      </c>
      <c r="C7" s="6">
        <v>1</v>
      </c>
      <c r="D7" s="7">
        <v>3.5</v>
      </c>
      <c r="E7" s="7">
        <v>4</v>
      </c>
      <c r="F7" s="23">
        <v>5.5</v>
      </c>
      <c r="G7" s="23">
        <v>3.7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5.25</v>
      </c>
      <c r="N7" s="81">
        <f>LARGE(C10:L10, ROWS(A$7:A8))</f>
        <v>4.25</v>
      </c>
      <c r="O7" s="83">
        <f>SUM(M7:N7)</f>
        <v>9.5</v>
      </c>
      <c r="P7" s="72">
        <f>RANK(O7,O3:O26)</f>
        <v>2</v>
      </c>
      <c r="Q7" s="89" t="str">
        <f>VLOOKUP(P7,'FORMULAS DONT TOUCH'!$N$6:$O$9,2,TRUE)</f>
        <v>Progress to Final</v>
      </c>
      <c r="R7" s="29"/>
    </row>
    <row r="8" spans="1:18" ht="14.45" customHeight="1" thickBot="1" x14ac:dyDescent="0.3">
      <c r="A8" s="101"/>
      <c r="B8" s="17" t="s">
        <v>17</v>
      </c>
      <c r="C8" s="9">
        <v>1</v>
      </c>
      <c r="D8" s="5">
        <v>3.5</v>
      </c>
      <c r="E8" s="5">
        <v>4.5</v>
      </c>
      <c r="F8" s="24">
        <v>5</v>
      </c>
      <c r="G8" s="24">
        <v>3.7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73"/>
      <c r="Q8" s="90"/>
      <c r="R8" s="29"/>
    </row>
    <row r="9" spans="1:18" ht="15" customHeight="1" thickBot="1" x14ac:dyDescent="0.3">
      <c r="A9" s="92" t="s">
        <v>64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73"/>
      <c r="Q9" s="90"/>
      <c r="R9" s="29"/>
    </row>
    <row r="10" spans="1:18" ht="18.95" customHeight="1" thickBot="1" x14ac:dyDescent="0.3">
      <c r="A10" s="93"/>
      <c r="B10" s="18" t="s">
        <v>20</v>
      </c>
      <c r="C10" s="19">
        <f>AVERAGE(C7:C8)</f>
        <v>1</v>
      </c>
      <c r="D10" s="19">
        <f t="shared" ref="D10:L10" si="1">AVERAGE(D7:D8)</f>
        <v>3.5</v>
      </c>
      <c r="E10" s="19">
        <f t="shared" si="1"/>
        <v>4.25</v>
      </c>
      <c r="F10" s="19">
        <f t="shared" si="1"/>
        <v>5.25</v>
      </c>
      <c r="G10" s="19">
        <f t="shared" si="1"/>
        <v>3.7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74"/>
      <c r="Q10" s="91"/>
      <c r="R10" s="29"/>
    </row>
    <row r="11" spans="1:18" ht="13.5" customHeight="1" x14ac:dyDescent="0.25">
      <c r="A11" s="98" t="s">
        <v>23</v>
      </c>
      <c r="B11" s="17" t="s">
        <v>16</v>
      </c>
      <c r="C11" s="6">
        <v>0</v>
      </c>
      <c r="D11" s="7">
        <v>0</v>
      </c>
      <c r="E11" s="7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0</v>
      </c>
      <c r="N11" s="81">
        <f>LARGE(C14:L14, ROWS(A$11:A12))</f>
        <v>0</v>
      </c>
      <c r="O11" s="83">
        <f>SUM(M11:N11)</f>
        <v>0</v>
      </c>
      <c r="P11" s="72">
        <f>RANK(O11,O3:O26)</f>
        <v>5</v>
      </c>
      <c r="Q11" s="89"/>
      <c r="R11" s="29"/>
    </row>
    <row r="12" spans="1:18" ht="14.45" customHeight="1" thickBot="1" x14ac:dyDescent="0.3">
      <c r="A12" s="99"/>
      <c r="B12" s="17" t="s">
        <v>17</v>
      </c>
      <c r="C12" s="9">
        <v>0</v>
      </c>
      <c r="D12" s="5">
        <v>0</v>
      </c>
      <c r="E12" s="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73"/>
      <c r="Q12" s="90"/>
      <c r="R12" s="29"/>
    </row>
    <row r="13" spans="1:18" ht="15" customHeight="1" thickBot="1" x14ac:dyDescent="0.3">
      <c r="A13" s="94"/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73"/>
      <c r="Q13" s="90"/>
      <c r="R13" s="29"/>
    </row>
    <row r="14" spans="1:18" ht="18.95" customHeight="1" thickBot="1" x14ac:dyDescent="0.3">
      <c r="A14" s="95"/>
      <c r="B14" s="18" t="s">
        <v>20</v>
      </c>
      <c r="C14" s="19">
        <f>AVERAGE(C11:C13)</f>
        <v>0</v>
      </c>
      <c r="D14" s="20">
        <f>AVERAGE(D11:D13)</f>
        <v>0</v>
      </c>
      <c r="E14" s="20">
        <f t="shared" ref="E14:L14" si="2">AVERAGE(E11:E13)</f>
        <v>0</v>
      </c>
      <c r="F14" s="20">
        <f t="shared" si="2"/>
        <v>0</v>
      </c>
      <c r="G14" s="20">
        <f t="shared" si="2"/>
        <v>0</v>
      </c>
      <c r="H14" s="20">
        <f t="shared" si="2"/>
        <v>0</v>
      </c>
      <c r="I14" s="20">
        <f t="shared" si="2"/>
        <v>0</v>
      </c>
      <c r="J14" s="20">
        <f t="shared" si="2"/>
        <v>0</v>
      </c>
      <c r="K14" s="20">
        <f t="shared" si="2"/>
        <v>0</v>
      </c>
      <c r="L14" s="21">
        <f t="shared" si="2"/>
        <v>0</v>
      </c>
      <c r="M14" s="80"/>
      <c r="N14" s="82"/>
      <c r="O14" s="84"/>
      <c r="P14" s="74"/>
      <c r="Q14" s="91"/>
      <c r="R14" s="29"/>
    </row>
    <row r="15" spans="1:18" ht="14.1" customHeight="1" x14ac:dyDescent="0.25">
      <c r="A15" s="87" t="s">
        <v>25</v>
      </c>
      <c r="B15" s="17" t="s">
        <v>16</v>
      </c>
      <c r="C15" s="6">
        <v>9</v>
      </c>
      <c r="D15" s="7">
        <v>6</v>
      </c>
      <c r="E15" s="7">
        <v>8.6999999999999993</v>
      </c>
      <c r="F15" s="23">
        <v>1.5</v>
      </c>
      <c r="G15" s="23">
        <v>2</v>
      </c>
      <c r="H15" s="23">
        <v>8</v>
      </c>
      <c r="I15" s="23">
        <v>2</v>
      </c>
      <c r="J15" s="23">
        <v>0</v>
      </c>
      <c r="K15" s="23">
        <v>0</v>
      </c>
      <c r="L15" s="8">
        <v>0</v>
      </c>
      <c r="M15" s="79">
        <f>LARGE(C18:L18, ROWS(A$15:A15))</f>
        <v>8.85</v>
      </c>
      <c r="N15" s="81">
        <f>LARGE(C18:L18, ROWS(A$15:A16))</f>
        <v>8.5</v>
      </c>
      <c r="O15" s="83">
        <f>SUM(M15:N15)</f>
        <v>17.350000000000001</v>
      </c>
      <c r="P15" s="72">
        <f>RANK(O15,O3:O26)</f>
        <v>1</v>
      </c>
      <c r="Q15" s="89" t="str">
        <f>VLOOKUP(P15,'FORMULAS DONT TOUCH'!$N$6:$O$9,2,TRUE)</f>
        <v>Progress to Final</v>
      </c>
      <c r="R15" s="29"/>
    </row>
    <row r="16" spans="1:18" ht="14.45" customHeight="1" thickBot="1" x14ac:dyDescent="0.3">
      <c r="A16" s="88"/>
      <c r="B16" s="17" t="s">
        <v>17</v>
      </c>
      <c r="C16" s="9">
        <v>8</v>
      </c>
      <c r="D16" s="5">
        <v>7</v>
      </c>
      <c r="E16" s="5">
        <v>9</v>
      </c>
      <c r="F16" s="24">
        <v>3</v>
      </c>
      <c r="G16" s="24">
        <v>2</v>
      </c>
      <c r="H16" s="24">
        <v>7.8</v>
      </c>
      <c r="I16" s="24">
        <v>3</v>
      </c>
      <c r="J16" s="24">
        <v>0</v>
      </c>
      <c r="K16" s="24">
        <v>0</v>
      </c>
      <c r="L16" s="10">
        <v>0</v>
      </c>
      <c r="M16" s="79"/>
      <c r="N16" s="81"/>
      <c r="O16" s="83"/>
      <c r="P16" s="73"/>
      <c r="Q16" s="90"/>
      <c r="R16" s="29"/>
    </row>
    <row r="17" spans="1:18" ht="15" customHeight="1" thickBot="1" x14ac:dyDescent="0.3">
      <c r="A17" s="110" t="s">
        <v>65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73"/>
      <c r="Q17" s="90"/>
      <c r="R17" s="29"/>
    </row>
    <row r="18" spans="1:18" ht="18.95" customHeight="1" thickBot="1" x14ac:dyDescent="0.3">
      <c r="A18" s="111"/>
      <c r="B18" s="18" t="s">
        <v>20</v>
      </c>
      <c r="C18" s="19">
        <f>AVERAGE(C15:C16)</f>
        <v>8.5</v>
      </c>
      <c r="D18" s="19">
        <f t="shared" ref="D18:L18" si="3">AVERAGE(D15:D16)</f>
        <v>6.5</v>
      </c>
      <c r="E18" s="19">
        <f t="shared" si="3"/>
        <v>8.85</v>
      </c>
      <c r="F18" s="19">
        <f t="shared" si="3"/>
        <v>2.25</v>
      </c>
      <c r="G18" s="19">
        <f t="shared" si="3"/>
        <v>2</v>
      </c>
      <c r="H18" s="19">
        <f t="shared" si="3"/>
        <v>7.9</v>
      </c>
      <c r="I18" s="19">
        <f t="shared" si="3"/>
        <v>2.5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74"/>
      <c r="Q18" s="91"/>
      <c r="R18" s="29"/>
    </row>
    <row r="19" spans="1:18" ht="15" customHeight="1" x14ac:dyDescent="0.25">
      <c r="A19" s="104" t="s">
        <v>27</v>
      </c>
      <c r="B19" s="17" t="s">
        <v>16</v>
      </c>
      <c r="C19" s="6">
        <v>1</v>
      </c>
      <c r="D19" s="7">
        <v>1</v>
      </c>
      <c r="E19" s="7">
        <v>0.5</v>
      </c>
      <c r="F19" s="23">
        <v>2</v>
      </c>
      <c r="G19" s="23">
        <v>1.5</v>
      </c>
      <c r="H19" s="23">
        <v>2</v>
      </c>
      <c r="I19" s="23">
        <v>2.5</v>
      </c>
      <c r="J19" s="23">
        <v>1</v>
      </c>
      <c r="K19" s="23">
        <v>1.5</v>
      </c>
      <c r="L19" s="8">
        <v>2.5</v>
      </c>
      <c r="M19" s="79">
        <f>LARGE(C22:L22, ROWS(A$19:A19))</f>
        <v>2.35</v>
      </c>
      <c r="N19" s="81">
        <f>LARGE(C22:L22, ROWS(A$19:A20))</f>
        <v>2.25</v>
      </c>
      <c r="O19" s="83">
        <f>SUM(M19:N19)</f>
        <v>4.5999999999999996</v>
      </c>
      <c r="P19" s="72">
        <f>RANK(O19,O3:O26)</f>
        <v>4</v>
      </c>
      <c r="Q19" s="89" t="str">
        <f>VLOOKUP(P19,'FORMULAS DONT TOUCH'!$N$6:$O$9,2,TRUE)</f>
        <v>Eliminated</v>
      </c>
      <c r="R19" s="29"/>
    </row>
    <row r="20" spans="1:18" ht="14.45" customHeight="1" thickBot="1" x14ac:dyDescent="0.3">
      <c r="A20" s="105"/>
      <c r="B20" s="17" t="s">
        <v>17</v>
      </c>
      <c r="C20" s="9">
        <v>1</v>
      </c>
      <c r="D20" s="5">
        <v>1</v>
      </c>
      <c r="E20" s="5">
        <v>0.5</v>
      </c>
      <c r="F20" s="24">
        <v>1.5</v>
      </c>
      <c r="G20" s="24">
        <v>2</v>
      </c>
      <c r="H20" s="24">
        <v>1.8</v>
      </c>
      <c r="I20" s="24">
        <v>2.2000000000000002</v>
      </c>
      <c r="J20" s="24">
        <v>1.5</v>
      </c>
      <c r="K20" s="24">
        <v>2.5</v>
      </c>
      <c r="L20" s="10">
        <v>2</v>
      </c>
      <c r="M20" s="79"/>
      <c r="N20" s="81"/>
      <c r="O20" s="83"/>
      <c r="P20" s="73"/>
      <c r="Q20" s="90"/>
      <c r="R20" s="29"/>
    </row>
    <row r="21" spans="1:18" ht="15" customHeight="1" thickBot="1" x14ac:dyDescent="0.3">
      <c r="A21" s="106" t="s">
        <v>66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73"/>
      <c r="Q21" s="90"/>
      <c r="R21" s="29"/>
    </row>
    <row r="22" spans="1:18" ht="18.95" customHeight="1" thickBot="1" x14ac:dyDescent="0.3">
      <c r="A22" s="107"/>
      <c r="B22" s="18" t="s">
        <v>20</v>
      </c>
      <c r="C22" s="19">
        <f>AVERAGE(C19:C20)</f>
        <v>1</v>
      </c>
      <c r="D22" s="19">
        <f t="shared" ref="D22:L22" si="4">AVERAGE(D19:D20)</f>
        <v>1</v>
      </c>
      <c r="E22" s="19">
        <f t="shared" si="4"/>
        <v>0.5</v>
      </c>
      <c r="F22" s="19">
        <f t="shared" si="4"/>
        <v>1.75</v>
      </c>
      <c r="G22" s="19">
        <f t="shared" si="4"/>
        <v>1.75</v>
      </c>
      <c r="H22" s="19">
        <f t="shared" si="4"/>
        <v>1.9</v>
      </c>
      <c r="I22" s="19">
        <f t="shared" si="4"/>
        <v>2.35</v>
      </c>
      <c r="J22" s="19">
        <f t="shared" si="4"/>
        <v>1.25</v>
      </c>
      <c r="K22" s="19">
        <f t="shared" si="4"/>
        <v>2</v>
      </c>
      <c r="L22" s="19">
        <f t="shared" si="4"/>
        <v>2.25</v>
      </c>
      <c r="M22" s="80"/>
      <c r="N22" s="82"/>
      <c r="O22" s="84"/>
      <c r="P22" s="74"/>
      <c r="Q22" s="91"/>
      <c r="R22" s="29"/>
    </row>
    <row r="23" spans="1:18" ht="21.6" customHeight="1" x14ac:dyDescent="0.25">
      <c r="A23" s="102" t="s">
        <v>29</v>
      </c>
      <c r="B23" s="17" t="s">
        <v>16</v>
      </c>
      <c r="C23" s="6">
        <v>4</v>
      </c>
      <c r="D23" s="7">
        <v>1.5</v>
      </c>
      <c r="E23" s="7">
        <v>2.5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4</v>
      </c>
      <c r="N23" s="81">
        <f>LARGE(C26:L26, ROWS(A$23:A24))</f>
        <v>2.75</v>
      </c>
      <c r="O23" s="83">
        <f>SUM(M23:N23)</f>
        <v>6.75</v>
      </c>
      <c r="P23" s="72">
        <f>RANK(O23,O3:O26)</f>
        <v>3</v>
      </c>
      <c r="Q23" s="89" t="str">
        <f>VLOOKUP(P23,'FORMULAS DONT TOUCH'!$N$6:$O$9,2,TRUE)</f>
        <v>Eliminated</v>
      </c>
      <c r="R23" s="29"/>
    </row>
    <row r="24" spans="1:18" ht="15.75" thickBot="1" x14ac:dyDescent="0.3">
      <c r="A24" s="103"/>
      <c r="B24" s="17" t="s">
        <v>17</v>
      </c>
      <c r="C24" s="9">
        <v>4</v>
      </c>
      <c r="D24" s="5">
        <v>1.5</v>
      </c>
      <c r="E24" s="5">
        <v>3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73"/>
      <c r="Q24" s="90"/>
      <c r="R24" s="29"/>
    </row>
    <row r="25" spans="1:18" ht="15.75" thickBot="1" x14ac:dyDescent="0.3">
      <c r="A25" s="108" t="s">
        <v>67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73"/>
      <c r="Q25" s="90"/>
      <c r="R25" s="29"/>
    </row>
    <row r="26" spans="1:18" ht="19.5" thickBot="1" x14ac:dyDescent="0.3">
      <c r="A26" s="109"/>
      <c r="B26" s="18" t="s">
        <v>20</v>
      </c>
      <c r="C26" s="19">
        <f>AVERAGE(C23:C24)</f>
        <v>4</v>
      </c>
      <c r="D26" s="19">
        <f t="shared" ref="D26:L26" si="5">AVERAGE(D23:D24)</f>
        <v>1.5</v>
      </c>
      <c r="E26" s="19">
        <f t="shared" si="5"/>
        <v>2.75</v>
      </c>
      <c r="F26" s="19">
        <f t="shared" si="5"/>
        <v>0</v>
      </c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74"/>
      <c r="Q26" s="91"/>
      <c r="R26" s="29"/>
    </row>
  </sheetData>
  <mergeCells count="44">
    <mergeCell ref="A1:A2"/>
    <mergeCell ref="M2:N2"/>
    <mergeCell ref="A3:A4"/>
    <mergeCell ref="M3:M6"/>
    <mergeCell ref="N3:N6"/>
    <mergeCell ref="O23:O26"/>
    <mergeCell ref="P11:P14"/>
    <mergeCell ref="Q11:Q14"/>
    <mergeCell ref="A13:A14"/>
    <mergeCell ref="P3:P6"/>
    <mergeCell ref="Q3:Q6"/>
    <mergeCell ref="A5:A6"/>
    <mergeCell ref="A7:A8"/>
    <mergeCell ref="M7:M10"/>
    <mergeCell ref="N7:N10"/>
    <mergeCell ref="O7:O10"/>
    <mergeCell ref="P7:P10"/>
    <mergeCell ref="Q7:Q10"/>
    <mergeCell ref="O3:O6"/>
    <mergeCell ref="A9:A10"/>
    <mergeCell ref="A11:A12"/>
    <mergeCell ref="N11:N14"/>
    <mergeCell ref="O11:O14"/>
    <mergeCell ref="A15:A16"/>
    <mergeCell ref="M15:M18"/>
    <mergeCell ref="N15:N18"/>
    <mergeCell ref="O15:O18"/>
    <mergeCell ref="M11:M14"/>
    <mergeCell ref="P15:P18"/>
    <mergeCell ref="P23:P26"/>
    <mergeCell ref="Q23:Q26"/>
    <mergeCell ref="A17:A18"/>
    <mergeCell ref="A19:A20"/>
    <mergeCell ref="M19:M22"/>
    <mergeCell ref="N19:N22"/>
    <mergeCell ref="O19:O22"/>
    <mergeCell ref="P19:P22"/>
    <mergeCell ref="Q19:Q22"/>
    <mergeCell ref="A21:A22"/>
    <mergeCell ref="Q15:Q18"/>
    <mergeCell ref="A25:A26"/>
    <mergeCell ref="A23:A24"/>
    <mergeCell ref="M23:M26"/>
    <mergeCell ref="N23:N26"/>
  </mergeCells>
  <conditionalFormatting sqref="Q3:Q26">
    <cfRule type="containsText" dxfId="9" priority="1" operator="containsText" text="Eliminated">
      <formula>NOT(ISERROR(SEARCH("Eliminated",Q3)))</formula>
    </cfRule>
    <cfRule type="containsText" dxfId="8" priority="2" operator="containsText" text="Progress to Final">
      <formula>NOT(ISERROR(SEARCH("Progress to Final",Q3)))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8D34-3DCB-4A54-A738-2D7F63EF47DA}">
  <sheetPr>
    <tabColor rgb="FFFB5BF0"/>
  </sheetPr>
  <dimension ref="A1:R26"/>
  <sheetViews>
    <sheetView zoomScale="70" zoomScaleNormal="70" workbookViewId="0">
      <selection activeCell="S15" sqref="S15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9.7109375" customWidth="1"/>
    <col min="18" max="18" width="14.42578125" bestFit="1" customWidth="1"/>
  </cols>
  <sheetData>
    <row r="1" spans="1:18" ht="21" customHeight="1" thickBot="1" x14ac:dyDescent="0.3">
      <c r="A1" s="75" t="s">
        <v>69</v>
      </c>
      <c r="B1" s="3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"/>
    </row>
    <row r="2" spans="1:18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13</v>
      </c>
      <c r="Q2" s="27" t="s">
        <v>14</v>
      </c>
      <c r="R2" s="45"/>
    </row>
    <row r="3" spans="1:18" ht="15" customHeight="1" x14ac:dyDescent="0.25">
      <c r="A3" s="85" t="s">
        <v>15</v>
      </c>
      <c r="B3" s="17" t="s">
        <v>16</v>
      </c>
      <c r="C3" s="6">
        <v>0</v>
      </c>
      <c r="D3" s="7">
        <v>0</v>
      </c>
      <c r="E3" s="7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0</v>
      </c>
      <c r="N3" s="81">
        <f>LARGE(C6:L6, ROWS(A$3:A4))</f>
        <v>0</v>
      </c>
      <c r="O3" s="83">
        <f>SUM(M3:N3)</f>
        <v>0</v>
      </c>
      <c r="P3" s="72">
        <f>RANK(O3,O3:O26)</f>
        <v>4</v>
      </c>
      <c r="Q3" s="89"/>
      <c r="R3" s="29"/>
    </row>
    <row r="4" spans="1:18" ht="18" customHeight="1" thickBot="1" x14ac:dyDescent="0.3">
      <c r="A4" s="86"/>
      <c r="B4" s="17" t="s">
        <v>17</v>
      </c>
      <c r="C4" s="9">
        <v>0</v>
      </c>
      <c r="D4" s="5">
        <v>0</v>
      </c>
      <c r="E4" s="5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73"/>
      <c r="Q4" s="90"/>
      <c r="R4" s="29"/>
    </row>
    <row r="5" spans="1:18" ht="16.5" customHeight="1" thickBot="1" x14ac:dyDescent="0.3">
      <c r="A5" s="96"/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73"/>
      <c r="Q5" s="90"/>
      <c r="R5" s="29"/>
    </row>
    <row r="6" spans="1:18" ht="16.5" customHeight="1" thickBot="1" x14ac:dyDescent="0.3">
      <c r="A6" s="97"/>
      <c r="B6" s="18" t="s">
        <v>20</v>
      </c>
      <c r="C6" s="19">
        <f>AVERAGE(C3:C5)</f>
        <v>0</v>
      </c>
      <c r="D6" s="20">
        <f>AVERAGE(D3:D5)</f>
        <v>0</v>
      </c>
      <c r="E6" s="20">
        <f t="shared" ref="E6:L6" si="0">AVERAGE(E3:E5)</f>
        <v>0</v>
      </c>
      <c r="F6" s="20">
        <f t="shared" si="0"/>
        <v>0</v>
      </c>
      <c r="G6" s="20">
        <f t="shared" si="0"/>
        <v>0</v>
      </c>
      <c r="H6" s="20">
        <f t="shared" si="0"/>
        <v>0</v>
      </c>
      <c r="I6" s="20">
        <f t="shared" si="0"/>
        <v>0</v>
      </c>
      <c r="J6" s="20">
        <f t="shared" si="0"/>
        <v>0</v>
      </c>
      <c r="K6" s="20">
        <f t="shared" si="0"/>
        <v>0</v>
      </c>
      <c r="L6" s="21">
        <f t="shared" si="0"/>
        <v>0</v>
      </c>
      <c r="M6" s="80"/>
      <c r="N6" s="82"/>
      <c r="O6" s="84"/>
      <c r="P6" s="74"/>
      <c r="Q6" s="91"/>
      <c r="R6" s="29"/>
    </row>
    <row r="7" spans="1:18" ht="15.95" customHeight="1" x14ac:dyDescent="0.25">
      <c r="A7" s="100" t="s">
        <v>21</v>
      </c>
      <c r="B7" s="17" t="s">
        <v>16</v>
      </c>
      <c r="C7" s="6">
        <v>4</v>
      </c>
      <c r="D7" s="7">
        <v>5.5</v>
      </c>
      <c r="E7" s="7">
        <v>3</v>
      </c>
      <c r="F7" s="23">
        <v>3.5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4.75</v>
      </c>
      <c r="N7" s="81">
        <f>LARGE(C10:L10, ROWS(A$7:A8))</f>
        <v>3</v>
      </c>
      <c r="O7" s="83">
        <f>SUM(M7:N7)</f>
        <v>7.75</v>
      </c>
      <c r="P7" s="72">
        <f>RANK(O7,O3:O26)</f>
        <v>2</v>
      </c>
      <c r="Q7" s="89" t="str">
        <f>VLOOKUP(P7,'FORMULAS DONT TOUCH'!$N$6:$O$9,2,TRUE)</f>
        <v>Progress to Final</v>
      </c>
      <c r="R7" s="29"/>
    </row>
    <row r="8" spans="1:18" ht="14.45" customHeight="1" thickBot="1" x14ac:dyDescent="0.3">
      <c r="A8" s="101"/>
      <c r="B8" s="17" t="s">
        <v>17</v>
      </c>
      <c r="C8" s="9">
        <v>2</v>
      </c>
      <c r="D8" s="5">
        <v>4</v>
      </c>
      <c r="E8" s="5">
        <v>3</v>
      </c>
      <c r="F8" s="24">
        <v>2.5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73"/>
      <c r="Q8" s="90"/>
      <c r="R8" s="29"/>
    </row>
    <row r="9" spans="1:18" ht="15" customHeight="1" thickBot="1" x14ac:dyDescent="0.3">
      <c r="A9" s="92" t="s">
        <v>70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73"/>
      <c r="Q9" s="90"/>
      <c r="R9" s="29"/>
    </row>
    <row r="10" spans="1:18" ht="18.95" customHeight="1" thickBot="1" x14ac:dyDescent="0.3">
      <c r="A10" s="93"/>
      <c r="B10" s="18" t="s">
        <v>20</v>
      </c>
      <c r="C10" s="19">
        <f>AVERAGE(C7:C8)</f>
        <v>3</v>
      </c>
      <c r="D10" s="19">
        <f t="shared" ref="D10:L10" si="1">AVERAGE(D7:D8)</f>
        <v>4.75</v>
      </c>
      <c r="E10" s="19">
        <f t="shared" si="1"/>
        <v>3</v>
      </c>
      <c r="F10" s="19">
        <f t="shared" si="1"/>
        <v>3</v>
      </c>
      <c r="G10" s="19">
        <f t="shared" si="1"/>
        <v>0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74"/>
      <c r="Q10" s="91"/>
      <c r="R10" s="29"/>
    </row>
    <row r="11" spans="1:18" ht="13.5" customHeight="1" x14ac:dyDescent="0.25">
      <c r="A11" s="98" t="s">
        <v>23</v>
      </c>
      <c r="B11" s="17" t="s">
        <v>16</v>
      </c>
      <c r="C11" s="6">
        <v>0</v>
      </c>
      <c r="D11" s="7">
        <v>0</v>
      </c>
      <c r="E11" s="7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0</v>
      </c>
      <c r="N11" s="81">
        <f>LARGE(C14:L14, ROWS(A$11:A12))</f>
        <v>0</v>
      </c>
      <c r="O11" s="83">
        <f>SUM(M11:N11)</f>
        <v>0</v>
      </c>
      <c r="P11" s="72">
        <f>RANK(O11,O3:O26)</f>
        <v>4</v>
      </c>
      <c r="Q11" s="89"/>
      <c r="R11" s="29"/>
    </row>
    <row r="12" spans="1:18" ht="14.45" customHeight="1" thickBot="1" x14ac:dyDescent="0.3">
      <c r="A12" s="99"/>
      <c r="B12" s="17" t="s">
        <v>17</v>
      </c>
      <c r="C12" s="9">
        <v>0</v>
      </c>
      <c r="D12" s="5">
        <v>0</v>
      </c>
      <c r="E12" s="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73"/>
      <c r="Q12" s="90"/>
      <c r="R12" s="29"/>
    </row>
    <row r="13" spans="1:18" ht="15" customHeight="1" thickBot="1" x14ac:dyDescent="0.3">
      <c r="A13" s="94"/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73"/>
      <c r="Q13" s="90"/>
      <c r="R13" s="29"/>
    </row>
    <row r="14" spans="1:18" ht="18.95" customHeight="1" thickBot="1" x14ac:dyDescent="0.3">
      <c r="A14" s="95"/>
      <c r="B14" s="18" t="s">
        <v>20</v>
      </c>
      <c r="C14" s="19">
        <f>AVERAGE(C11:C13)</f>
        <v>0</v>
      </c>
      <c r="D14" s="20">
        <f>AVERAGE(D11:D13)</f>
        <v>0</v>
      </c>
      <c r="E14" s="20">
        <f t="shared" ref="E14:L14" si="2">AVERAGE(E11:E13)</f>
        <v>0</v>
      </c>
      <c r="F14" s="20">
        <f t="shared" si="2"/>
        <v>0</v>
      </c>
      <c r="G14" s="20">
        <f t="shared" si="2"/>
        <v>0</v>
      </c>
      <c r="H14" s="20">
        <f t="shared" si="2"/>
        <v>0</v>
      </c>
      <c r="I14" s="20">
        <f t="shared" si="2"/>
        <v>0</v>
      </c>
      <c r="J14" s="20">
        <f t="shared" si="2"/>
        <v>0</v>
      </c>
      <c r="K14" s="20">
        <f t="shared" si="2"/>
        <v>0</v>
      </c>
      <c r="L14" s="21">
        <f t="shared" si="2"/>
        <v>0</v>
      </c>
      <c r="M14" s="80"/>
      <c r="N14" s="82"/>
      <c r="O14" s="84"/>
      <c r="P14" s="74"/>
      <c r="Q14" s="91"/>
      <c r="R14" s="29"/>
    </row>
    <row r="15" spans="1:18" ht="14.1" customHeight="1" x14ac:dyDescent="0.25">
      <c r="A15" s="87" t="s">
        <v>25</v>
      </c>
      <c r="B15" s="17" t="s">
        <v>16</v>
      </c>
      <c r="C15" s="6">
        <v>7.5</v>
      </c>
      <c r="D15" s="7">
        <v>6</v>
      </c>
      <c r="E15" s="7">
        <v>6.5</v>
      </c>
      <c r="F15" s="23">
        <v>4.5</v>
      </c>
      <c r="G15" s="23">
        <v>6</v>
      </c>
      <c r="H15" s="23">
        <v>0</v>
      </c>
      <c r="I15" s="23">
        <v>0</v>
      </c>
      <c r="J15" s="23">
        <v>0</v>
      </c>
      <c r="K15" s="23">
        <v>0</v>
      </c>
      <c r="L15" s="8">
        <v>0</v>
      </c>
      <c r="M15" s="79">
        <f>LARGE(C18:L18, ROWS(A$15:A15))</f>
        <v>7.25</v>
      </c>
      <c r="N15" s="81">
        <f>LARGE(C18:L18, ROWS(A$15:A16))</f>
        <v>6</v>
      </c>
      <c r="O15" s="83">
        <f>SUM(M15:N15)</f>
        <v>13.25</v>
      </c>
      <c r="P15" s="72">
        <f>RANK(O15,O3:O26)</f>
        <v>1</v>
      </c>
      <c r="Q15" s="89" t="str">
        <f>VLOOKUP(P15,'FORMULAS DONT TOUCH'!$N$6:$O$9,2,TRUE)</f>
        <v>Progress to Final</v>
      </c>
      <c r="R15" s="29"/>
    </row>
    <row r="16" spans="1:18" ht="14.45" customHeight="1" thickBot="1" x14ac:dyDescent="0.3">
      <c r="A16" s="88"/>
      <c r="B16" s="17" t="s">
        <v>17</v>
      </c>
      <c r="C16" s="9">
        <v>7</v>
      </c>
      <c r="D16" s="5">
        <v>4.5</v>
      </c>
      <c r="E16" s="5">
        <v>5.5</v>
      </c>
      <c r="F16" s="24">
        <v>2</v>
      </c>
      <c r="G16" s="24">
        <v>4</v>
      </c>
      <c r="H16" s="24">
        <v>0</v>
      </c>
      <c r="I16" s="24">
        <v>0</v>
      </c>
      <c r="J16" s="24">
        <v>0</v>
      </c>
      <c r="K16" s="24">
        <v>0</v>
      </c>
      <c r="L16" s="10">
        <v>0</v>
      </c>
      <c r="M16" s="79"/>
      <c r="N16" s="81"/>
      <c r="O16" s="83"/>
      <c r="P16" s="73"/>
      <c r="Q16" s="90"/>
      <c r="R16" s="29"/>
    </row>
    <row r="17" spans="1:18" ht="15" customHeight="1" thickBot="1" x14ac:dyDescent="0.3">
      <c r="A17" s="110" t="s">
        <v>71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73"/>
      <c r="Q17" s="90"/>
      <c r="R17" s="29"/>
    </row>
    <row r="18" spans="1:18" ht="18.95" customHeight="1" thickBot="1" x14ac:dyDescent="0.3">
      <c r="A18" s="111"/>
      <c r="B18" s="18" t="s">
        <v>20</v>
      </c>
      <c r="C18" s="19">
        <f>AVERAGE(C15:C16)</f>
        <v>7.25</v>
      </c>
      <c r="D18" s="19">
        <f t="shared" ref="D18:L18" si="3">AVERAGE(D15:D16)</f>
        <v>5.25</v>
      </c>
      <c r="E18" s="19">
        <f t="shared" si="3"/>
        <v>6</v>
      </c>
      <c r="F18" s="19">
        <f t="shared" si="3"/>
        <v>3.25</v>
      </c>
      <c r="G18" s="19">
        <f t="shared" si="3"/>
        <v>5</v>
      </c>
      <c r="H18" s="19">
        <f t="shared" si="3"/>
        <v>0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74"/>
      <c r="Q18" s="91"/>
      <c r="R18" s="29"/>
    </row>
    <row r="19" spans="1:18" ht="15" customHeight="1" x14ac:dyDescent="0.25">
      <c r="A19" s="104" t="s">
        <v>27</v>
      </c>
      <c r="B19" s="17" t="s">
        <v>16</v>
      </c>
      <c r="C19" s="6">
        <v>1.5</v>
      </c>
      <c r="D19" s="7">
        <v>1</v>
      </c>
      <c r="E19" s="7">
        <v>2</v>
      </c>
      <c r="F19" s="23">
        <v>2.5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8">
        <v>0</v>
      </c>
      <c r="M19" s="79">
        <f>LARGE(C22:L22, ROWS(A$19:A19))</f>
        <v>2</v>
      </c>
      <c r="N19" s="81">
        <f>LARGE(C22:L22, ROWS(A$19:A20))</f>
        <v>2</v>
      </c>
      <c r="O19" s="83">
        <f>SUM(M19:N19)</f>
        <v>4</v>
      </c>
      <c r="P19" s="72">
        <f>RANK(O19,O3:O26)</f>
        <v>3</v>
      </c>
      <c r="Q19" s="89" t="str">
        <f>VLOOKUP(P19,'FORMULAS DONT TOUCH'!$N$6:$O$9,2,TRUE)</f>
        <v>Eliminated</v>
      </c>
      <c r="R19" s="29"/>
    </row>
    <row r="20" spans="1:18" ht="14.45" customHeight="1" thickBot="1" x14ac:dyDescent="0.3">
      <c r="A20" s="105"/>
      <c r="B20" s="17" t="s">
        <v>17</v>
      </c>
      <c r="C20" s="9">
        <v>1</v>
      </c>
      <c r="D20" s="5">
        <v>0.5</v>
      </c>
      <c r="E20" s="5">
        <v>2</v>
      </c>
      <c r="F20" s="24">
        <v>1.5</v>
      </c>
      <c r="G20" s="61">
        <v>0</v>
      </c>
      <c r="H20" s="24">
        <v>0</v>
      </c>
      <c r="I20" s="24">
        <v>0</v>
      </c>
      <c r="J20" s="24">
        <v>0</v>
      </c>
      <c r="K20" s="24">
        <v>0</v>
      </c>
      <c r="L20" s="10">
        <v>0</v>
      </c>
      <c r="M20" s="79"/>
      <c r="N20" s="81"/>
      <c r="O20" s="83"/>
      <c r="P20" s="73"/>
      <c r="Q20" s="90"/>
      <c r="R20" s="29"/>
    </row>
    <row r="21" spans="1:18" ht="15" customHeight="1" thickBot="1" x14ac:dyDescent="0.3">
      <c r="A21" s="106" t="s">
        <v>72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73"/>
      <c r="Q21" s="90"/>
      <c r="R21" s="29"/>
    </row>
    <row r="22" spans="1:18" ht="18.95" customHeight="1" thickBot="1" x14ac:dyDescent="0.3">
      <c r="A22" s="107"/>
      <c r="B22" s="18" t="s">
        <v>20</v>
      </c>
      <c r="C22" s="19">
        <f>AVERAGE(C19:C20)</f>
        <v>1.25</v>
      </c>
      <c r="D22" s="19">
        <f t="shared" ref="D22:L22" si="4">AVERAGE(D19:D20)</f>
        <v>0.75</v>
      </c>
      <c r="E22" s="19">
        <f t="shared" si="4"/>
        <v>2</v>
      </c>
      <c r="F22" s="19">
        <f t="shared" si="4"/>
        <v>2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74"/>
      <c r="Q22" s="91"/>
      <c r="R22" s="29"/>
    </row>
    <row r="23" spans="1:18" ht="21.6" customHeight="1" x14ac:dyDescent="0.25">
      <c r="A23" s="102" t="s">
        <v>29</v>
      </c>
      <c r="B23" s="17" t="s">
        <v>16</v>
      </c>
      <c r="C23" s="6">
        <v>0</v>
      </c>
      <c r="D23" s="7">
        <v>0</v>
      </c>
      <c r="E23" s="7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0</v>
      </c>
      <c r="N23" s="81">
        <f>LARGE(C26:L26, ROWS(A$23:A24))</f>
        <v>0</v>
      </c>
      <c r="O23" s="83">
        <f>SUM(M23:N23)</f>
        <v>0</v>
      </c>
      <c r="P23" s="72">
        <f>RANK(O23,O3:O26)</f>
        <v>4</v>
      </c>
      <c r="Q23" s="89"/>
      <c r="R23" s="29"/>
    </row>
    <row r="24" spans="1:18" ht="15.75" thickBot="1" x14ac:dyDescent="0.3">
      <c r="A24" s="103"/>
      <c r="B24" s="17" t="s">
        <v>17</v>
      </c>
      <c r="C24" s="9">
        <v>0</v>
      </c>
      <c r="D24" s="5">
        <v>0</v>
      </c>
      <c r="E24" s="5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73"/>
      <c r="Q24" s="90"/>
      <c r="R24" s="29"/>
    </row>
    <row r="25" spans="1:18" ht="15.75" thickBot="1" x14ac:dyDescent="0.3">
      <c r="A25" s="108"/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73"/>
      <c r="Q25" s="90"/>
      <c r="R25" s="29"/>
    </row>
    <row r="26" spans="1:18" ht="19.5" thickBot="1" x14ac:dyDescent="0.3">
      <c r="A26" s="109"/>
      <c r="B26" s="18" t="s">
        <v>20</v>
      </c>
      <c r="C26" s="19">
        <f>AVERAGE(C23:C25)</f>
        <v>0</v>
      </c>
      <c r="D26" s="20">
        <f>AVERAGE(D23:D25)</f>
        <v>0</v>
      </c>
      <c r="E26" s="20">
        <f t="shared" ref="E26:L26" si="5">AVERAGE(E23:E25)</f>
        <v>0</v>
      </c>
      <c r="F26" s="21">
        <f t="shared" si="5"/>
        <v>0</v>
      </c>
      <c r="G26" s="21">
        <f t="shared" si="5"/>
        <v>0</v>
      </c>
      <c r="H26" s="21">
        <f t="shared" si="5"/>
        <v>0</v>
      </c>
      <c r="I26" s="21">
        <f t="shared" si="5"/>
        <v>0</v>
      </c>
      <c r="J26" s="21">
        <f t="shared" si="5"/>
        <v>0</v>
      </c>
      <c r="K26" s="21">
        <f t="shared" si="5"/>
        <v>0</v>
      </c>
      <c r="L26" s="21">
        <f t="shared" si="5"/>
        <v>0</v>
      </c>
      <c r="M26" s="80"/>
      <c r="N26" s="82"/>
      <c r="O26" s="84"/>
      <c r="P26" s="74"/>
      <c r="Q26" s="91"/>
      <c r="R26" s="29"/>
    </row>
  </sheetData>
  <mergeCells count="44">
    <mergeCell ref="A1:A2"/>
    <mergeCell ref="M2:N2"/>
    <mergeCell ref="A3:A4"/>
    <mergeCell ref="M3:M6"/>
    <mergeCell ref="N3:N6"/>
    <mergeCell ref="O23:O26"/>
    <mergeCell ref="P11:P14"/>
    <mergeCell ref="Q11:Q14"/>
    <mergeCell ref="A13:A14"/>
    <mergeCell ref="P3:P6"/>
    <mergeCell ref="Q3:Q6"/>
    <mergeCell ref="A5:A6"/>
    <mergeCell ref="A7:A8"/>
    <mergeCell ref="M7:M10"/>
    <mergeCell ref="N7:N10"/>
    <mergeCell ref="O7:O10"/>
    <mergeCell ref="P7:P10"/>
    <mergeCell ref="Q7:Q10"/>
    <mergeCell ref="O3:O6"/>
    <mergeCell ref="A9:A10"/>
    <mergeCell ref="A11:A12"/>
    <mergeCell ref="N11:N14"/>
    <mergeCell ref="O11:O14"/>
    <mergeCell ref="A15:A16"/>
    <mergeCell ref="M15:M18"/>
    <mergeCell ref="N15:N18"/>
    <mergeCell ref="O15:O18"/>
    <mergeCell ref="M11:M14"/>
    <mergeCell ref="P15:P18"/>
    <mergeCell ref="P23:P26"/>
    <mergeCell ref="Q23:Q26"/>
    <mergeCell ref="A17:A18"/>
    <mergeCell ref="A19:A20"/>
    <mergeCell ref="M19:M22"/>
    <mergeCell ref="N19:N22"/>
    <mergeCell ref="O19:O22"/>
    <mergeCell ref="P19:P22"/>
    <mergeCell ref="Q19:Q22"/>
    <mergeCell ref="A21:A22"/>
    <mergeCell ref="Q15:Q18"/>
    <mergeCell ref="A25:A26"/>
    <mergeCell ref="A23:A24"/>
    <mergeCell ref="M23:M26"/>
    <mergeCell ref="N23:N26"/>
  </mergeCells>
  <conditionalFormatting sqref="Q3:Q26">
    <cfRule type="containsText" dxfId="7" priority="1" operator="containsText" text="Eliminated">
      <formula>NOT(ISERROR(SEARCH("Eliminated",Q3)))</formula>
    </cfRule>
    <cfRule type="containsText" dxfId="6" priority="2" operator="containsText" text="Progress to Final">
      <formula>NOT(ISERROR(SEARCH("Progress to Final",Q3)))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5EBF-14F8-484F-A78B-4A5471483523}">
  <sheetPr>
    <tabColor rgb="FF00B050"/>
  </sheetPr>
  <dimension ref="A1:Q26"/>
  <sheetViews>
    <sheetView zoomScale="70" zoomScaleNormal="70" workbookViewId="0">
      <selection activeCell="T15" sqref="T15"/>
    </sheetView>
  </sheetViews>
  <sheetFormatPr defaultRowHeight="15" x14ac:dyDescent="0.25"/>
  <cols>
    <col min="1" max="1" width="21.5703125" bestFit="1" customWidth="1"/>
    <col min="2" max="2" width="6.7109375" bestFit="1" customWidth="1"/>
    <col min="15" max="15" width="9.42578125" bestFit="1" customWidth="1"/>
    <col min="16" max="16" width="11.85546875" customWidth="1"/>
    <col min="17" max="17" width="14.42578125" bestFit="1" customWidth="1"/>
  </cols>
  <sheetData>
    <row r="1" spans="1:17" ht="21" customHeight="1" thickBot="1" x14ac:dyDescent="0.3">
      <c r="A1" s="75" t="s">
        <v>73</v>
      </c>
      <c r="B1" s="3"/>
      <c r="C1" s="116" t="s">
        <v>74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15.75" thickBot="1" x14ac:dyDescent="0.3">
      <c r="A2" s="76"/>
      <c r="B2" s="16"/>
      <c r="C2" s="4" t="s">
        <v>1</v>
      </c>
      <c r="D2" s="14" t="s">
        <v>2</v>
      </c>
      <c r="E2" s="1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5" t="s">
        <v>10</v>
      </c>
      <c r="M2" s="77" t="s">
        <v>11</v>
      </c>
      <c r="N2" s="78"/>
      <c r="O2" s="27" t="s">
        <v>12</v>
      </c>
      <c r="P2" s="27" t="s">
        <v>75</v>
      </c>
      <c r="Q2" s="28" t="s">
        <v>76</v>
      </c>
    </row>
    <row r="3" spans="1:17" ht="15" customHeight="1" x14ac:dyDescent="0.25">
      <c r="A3" s="26" t="s">
        <v>77</v>
      </c>
      <c r="B3" s="17" t="s">
        <v>16</v>
      </c>
      <c r="C3" s="6">
        <v>4.5</v>
      </c>
      <c r="D3" s="7">
        <v>1.5</v>
      </c>
      <c r="E3" s="7">
        <v>2.5</v>
      </c>
      <c r="F3" s="23">
        <v>2</v>
      </c>
      <c r="G3" s="23">
        <v>1.5</v>
      </c>
      <c r="H3" s="23">
        <v>1.5</v>
      </c>
      <c r="I3" s="23">
        <v>0</v>
      </c>
      <c r="J3" s="23">
        <v>0</v>
      </c>
      <c r="K3" s="23">
        <v>0</v>
      </c>
      <c r="L3" s="8">
        <v>0</v>
      </c>
      <c r="M3" s="79">
        <f>LARGE(C6:L6, ROWS(A$3:A3))</f>
        <v>4.5</v>
      </c>
      <c r="N3" s="81">
        <f>LARGE(C6:L6, ROWS(A$3:A4))</f>
        <v>2.5</v>
      </c>
      <c r="O3" s="83">
        <f>SUM(M3:N3)</f>
        <v>7</v>
      </c>
      <c r="P3" s="118">
        <f>RANK(O3,O3:O26)</f>
        <v>2</v>
      </c>
      <c r="Q3" s="114" t="str">
        <f>VLOOKUP(P3,'FORMULAS DONT TOUCH'!$K$23:$L$28,2,TRUE)</f>
        <v>8 points</v>
      </c>
    </row>
    <row r="4" spans="1:17" ht="18" customHeight="1" thickBot="1" x14ac:dyDescent="0.3">
      <c r="A4" s="38" t="s">
        <v>78</v>
      </c>
      <c r="B4" s="17" t="s">
        <v>17</v>
      </c>
      <c r="C4" s="9">
        <v>4.5</v>
      </c>
      <c r="D4" s="5">
        <v>1.2</v>
      </c>
      <c r="E4" s="5">
        <v>2.5</v>
      </c>
      <c r="F4" s="24">
        <v>1.2</v>
      </c>
      <c r="G4" s="24">
        <v>1</v>
      </c>
      <c r="H4" s="24">
        <v>1.5</v>
      </c>
      <c r="I4" s="24">
        <v>0</v>
      </c>
      <c r="J4" s="24">
        <v>0</v>
      </c>
      <c r="K4" s="24">
        <v>0</v>
      </c>
      <c r="L4" s="10">
        <v>0</v>
      </c>
      <c r="M4" s="79"/>
      <c r="N4" s="81"/>
      <c r="O4" s="83"/>
      <c r="P4" s="119"/>
      <c r="Q4" s="114"/>
    </row>
    <row r="5" spans="1:17" ht="16.5" customHeight="1" thickBot="1" x14ac:dyDescent="0.3">
      <c r="A5" s="96" t="s">
        <v>18</v>
      </c>
      <c r="B5" s="17" t="s">
        <v>19</v>
      </c>
      <c r="C5" s="11">
        <v>0</v>
      </c>
      <c r="D5" s="12">
        <v>0</v>
      </c>
      <c r="E5" s="12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v>0</v>
      </c>
      <c r="M5" s="79"/>
      <c r="N5" s="81"/>
      <c r="O5" s="83"/>
      <c r="P5" s="119"/>
      <c r="Q5" s="114"/>
    </row>
    <row r="6" spans="1:17" ht="16.5" customHeight="1" thickBot="1" x14ac:dyDescent="0.3">
      <c r="A6" s="97"/>
      <c r="B6" s="18" t="s">
        <v>20</v>
      </c>
      <c r="C6" s="19">
        <f>AVERAGE(C3:C4)</f>
        <v>4.5</v>
      </c>
      <c r="D6" s="19">
        <f t="shared" ref="D6:L6" si="0">AVERAGE(D3:D4)</f>
        <v>1.35</v>
      </c>
      <c r="E6" s="19">
        <f t="shared" si="0"/>
        <v>2.5</v>
      </c>
      <c r="F6" s="19">
        <f t="shared" si="0"/>
        <v>1.6</v>
      </c>
      <c r="G6" s="19">
        <f t="shared" si="0"/>
        <v>1.25</v>
      </c>
      <c r="H6" s="19">
        <f t="shared" si="0"/>
        <v>1.5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80"/>
      <c r="N6" s="82"/>
      <c r="O6" s="84"/>
      <c r="P6" s="120"/>
      <c r="Q6" s="115"/>
    </row>
    <row r="7" spans="1:17" ht="15.95" customHeight="1" x14ac:dyDescent="0.25">
      <c r="A7" s="39" t="s">
        <v>79</v>
      </c>
      <c r="B7" s="17" t="s">
        <v>16</v>
      </c>
      <c r="C7" s="6">
        <v>3.5</v>
      </c>
      <c r="D7" s="7">
        <v>1</v>
      </c>
      <c r="E7" s="7">
        <v>2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8">
        <v>0</v>
      </c>
      <c r="M7" s="79">
        <f>LARGE(C10:L10, ROWS(A$7:A7))</f>
        <v>2.35</v>
      </c>
      <c r="N7" s="81">
        <f>LARGE(C10:L10, ROWS(A$7:A8))</f>
        <v>2.1</v>
      </c>
      <c r="O7" s="83">
        <f>SUM(M7:N7)</f>
        <v>4.45</v>
      </c>
      <c r="P7" s="118">
        <f>RANK(O7,O3:O26)</f>
        <v>4</v>
      </c>
      <c r="Q7" s="114" t="str">
        <f>VLOOKUP(P7,'FORMULAS DONT TOUCH'!$K$23:$L$28,2,TRUE)</f>
        <v>4 points</v>
      </c>
    </row>
    <row r="8" spans="1:17" ht="14.45" customHeight="1" thickBot="1" x14ac:dyDescent="0.3">
      <c r="A8" s="38" t="s">
        <v>80</v>
      </c>
      <c r="B8" s="17" t="s">
        <v>17</v>
      </c>
      <c r="C8" s="9">
        <v>1.2</v>
      </c>
      <c r="D8" s="5">
        <v>1</v>
      </c>
      <c r="E8" s="5">
        <v>2.2000000000000002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0">
        <v>0</v>
      </c>
      <c r="M8" s="79"/>
      <c r="N8" s="81"/>
      <c r="O8" s="83"/>
      <c r="P8" s="119"/>
      <c r="Q8" s="114"/>
    </row>
    <row r="9" spans="1:17" ht="15" customHeight="1" thickBot="1" x14ac:dyDescent="0.3">
      <c r="A9" s="92" t="s">
        <v>37</v>
      </c>
      <c r="B9" s="17" t="s">
        <v>19</v>
      </c>
      <c r="C9" s="11">
        <v>0</v>
      </c>
      <c r="D9" s="12">
        <v>0</v>
      </c>
      <c r="E9" s="12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v>0</v>
      </c>
      <c r="M9" s="79"/>
      <c r="N9" s="81"/>
      <c r="O9" s="83"/>
      <c r="P9" s="119"/>
      <c r="Q9" s="114"/>
    </row>
    <row r="10" spans="1:17" ht="18.95" customHeight="1" thickBot="1" x14ac:dyDescent="0.3">
      <c r="A10" s="93"/>
      <c r="B10" s="18" t="s">
        <v>20</v>
      </c>
      <c r="C10" s="19">
        <f>AVERAGE(C7:C8)</f>
        <v>2.35</v>
      </c>
      <c r="D10" s="19">
        <f t="shared" ref="D10:L10" si="1">AVERAGE(D7:D8)</f>
        <v>1</v>
      </c>
      <c r="E10" s="19">
        <f t="shared" si="1"/>
        <v>2.1</v>
      </c>
      <c r="F10" s="19">
        <f t="shared" si="1"/>
        <v>0</v>
      </c>
      <c r="G10" s="19">
        <f t="shared" si="1"/>
        <v>0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80"/>
      <c r="N10" s="82"/>
      <c r="O10" s="84"/>
      <c r="P10" s="120"/>
      <c r="Q10" s="115"/>
    </row>
    <row r="11" spans="1:17" ht="13.5" customHeight="1" x14ac:dyDescent="0.25">
      <c r="A11" s="40" t="s">
        <v>81</v>
      </c>
      <c r="B11" s="17" t="s">
        <v>16</v>
      </c>
      <c r="C11" s="6">
        <v>3.8</v>
      </c>
      <c r="D11" s="7">
        <v>0</v>
      </c>
      <c r="E11" s="7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8">
        <v>0</v>
      </c>
      <c r="M11" s="79">
        <f>LARGE(C14:L14, ROWS(A$11:A11))</f>
        <v>3.25</v>
      </c>
      <c r="N11" s="81">
        <f>LARGE(C14:L14, ROWS(A$11:A12))</f>
        <v>0</v>
      </c>
      <c r="O11" s="83">
        <f>SUM(M11:N11)</f>
        <v>3.25</v>
      </c>
      <c r="P11" s="118">
        <f>RANK(O11,O3:O26)</f>
        <v>6</v>
      </c>
      <c r="Q11" s="114" t="str">
        <f>VLOOKUP(P11,'FORMULAS DONT TOUCH'!$K$23:$L$28,2,TRUE)</f>
        <v>1 point</v>
      </c>
    </row>
    <row r="12" spans="1:17" ht="14.45" customHeight="1" thickBot="1" x14ac:dyDescent="0.3">
      <c r="A12" s="38" t="s">
        <v>82</v>
      </c>
      <c r="B12" s="17" t="s">
        <v>17</v>
      </c>
      <c r="C12" s="9">
        <v>2.7</v>
      </c>
      <c r="D12" s="5">
        <v>0</v>
      </c>
      <c r="E12" s="5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10">
        <v>0</v>
      </c>
      <c r="M12" s="79"/>
      <c r="N12" s="81"/>
      <c r="O12" s="83"/>
      <c r="P12" s="119"/>
      <c r="Q12" s="114"/>
    </row>
    <row r="13" spans="1:17" ht="15" customHeight="1" thickBot="1" x14ac:dyDescent="0.3">
      <c r="A13" s="94" t="s">
        <v>24</v>
      </c>
      <c r="B13" s="17" t="s">
        <v>19</v>
      </c>
      <c r="C13" s="11">
        <v>0</v>
      </c>
      <c r="D13" s="12">
        <v>0</v>
      </c>
      <c r="E13" s="12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v>0</v>
      </c>
      <c r="M13" s="79"/>
      <c r="N13" s="81"/>
      <c r="O13" s="83"/>
      <c r="P13" s="119"/>
      <c r="Q13" s="114"/>
    </row>
    <row r="14" spans="1:17" ht="18.95" customHeight="1" thickBot="1" x14ac:dyDescent="0.3">
      <c r="A14" s="95"/>
      <c r="B14" s="18" t="s">
        <v>20</v>
      </c>
      <c r="C14" s="19">
        <f>AVERAGE(C11:C12)</f>
        <v>3.25</v>
      </c>
      <c r="D14" s="19">
        <f t="shared" ref="D14:L14" si="2">AVERAGE(D11:D12)</f>
        <v>0</v>
      </c>
      <c r="E14" s="19">
        <f t="shared" si="2"/>
        <v>0</v>
      </c>
      <c r="F14" s="19">
        <f t="shared" si="2"/>
        <v>0</v>
      </c>
      <c r="G14" s="19">
        <f t="shared" si="2"/>
        <v>0</v>
      </c>
      <c r="H14" s="19">
        <f t="shared" si="2"/>
        <v>0</v>
      </c>
      <c r="I14" s="19">
        <f t="shared" si="2"/>
        <v>0</v>
      </c>
      <c r="J14" s="19">
        <f t="shared" si="2"/>
        <v>0</v>
      </c>
      <c r="K14" s="19">
        <f t="shared" si="2"/>
        <v>0</v>
      </c>
      <c r="L14" s="19">
        <f t="shared" si="2"/>
        <v>0</v>
      </c>
      <c r="M14" s="80"/>
      <c r="N14" s="82"/>
      <c r="O14" s="84"/>
      <c r="P14" s="120"/>
      <c r="Q14" s="115"/>
    </row>
    <row r="15" spans="1:17" ht="14.1" customHeight="1" x14ac:dyDescent="0.25">
      <c r="A15" s="41" t="s">
        <v>83</v>
      </c>
      <c r="B15" s="17" t="s">
        <v>16</v>
      </c>
      <c r="C15" s="6">
        <v>5</v>
      </c>
      <c r="D15" s="7">
        <v>0.5</v>
      </c>
      <c r="E15" s="7">
        <v>5</v>
      </c>
      <c r="F15" s="23">
        <v>3.5</v>
      </c>
      <c r="G15" s="23">
        <v>1.8</v>
      </c>
      <c r="H15" s="23">
        <v>0</v>
      </c>
      <c r="I15" s="23">
        <v>0</v>
      </c>
      <c r="J15" s="23">
        <v>0</v>
      </c>
      <c r="K15" s="23">
        <v>0</v>
      </c>
      <c r="L15" s="8">
        <v>0</v>
      </c>
      <c r="M15" s="79">
        <f>LARGE(C18:L18, ROWS(A$15:A15))</f>
        <v>4.8499999999999996</v>
      </c>
      <c r="N15" s="81">
        <f>LARGE(C18:L18, ROWS(A$15:A16))</f>
        <v>4.5</v>
      </c>
      <c r="O15" s="83">
        <f>SUM(M15:N15)</f>
        <v>9.35</v>
      </c>
      <c r="P15" s="118">
        <f>RANK(O15,O3:O26)</f>
        <v>1</v>
      </c>
      <c r="Q15" s="114" t="str">
        <f>VLOOKUP(P15,'FORMULAS DONT TOUCH'!$K$23:$L$28,2,TRUE)</f>
        <v>10 points</v>
      </c>
    </row>
    <row r="16" spans="1:17" ht="14.45" customHeight="1" thickBot="1" x14ac:dyDescent="0.3">
      <c r="A16" s="38" t="s">
        <v>84</v>
      </c>
      <c r="B16" s="17" t="s">
        <v>17</v>
      </c>
      <c r="C16" s="9">
        <v>4</v>
      </c>
      <c r="D16" s="5">
        <v>0.5</v>
      </c>
      <c r="E16" s="5">
        <v>4.7</v>
      </c>
      <c r="F16" s="24">
        <v>3</v>
      </c>
      <c r="G16" s="24">
        <v>2</v>
      </c>
      <c r="H16" s="24">
        <v>0</v>
      </c>
      <c r="I16" s="24">
        <v>0</v>
      </c>
      <c r="J16" s="24">
        <v>0</v>
      </c>
      <c r="K16" s="24">
        <v>0</v>
      </c>
      <c r="L16" s="10">
        <v>0</v>
      </c>
      <c r="M16" s="79"/>
      <c r="N16" s="81"/>
      <c r="O16" s="83"/>
      <c r="P16" s="119"/>
      <c r="Q16" s="114"/>
    </row>
    <row r="17" spans="1:17" ht="15" customHeight="1" thickBot="1" x14ac:dyDescent="0.3">
      <c r="A17" s="110" t="s">
        <v>26</v>
      </c>
      <c r="B17" s="17" t="s">
        <v>19</v>
      </c>
      <c r="C17" s="11">
        <v>0</v>
      </c>
      <c r="D17" s="12">
        <v>0</v>
      </c>
      <c r="E17" s="12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v>0</v>
      </c>
      <c r="M17" s="79"/>
      <c r="N17" s="81"/>
      <c r="O17" s="83"/>
      <c r="P17" s="119"/>
      <c r="Q17" s="114"/>
    </row>
    <row r="18" spans="1:17" ht="18.95" customHeight="1" thickBot="1" x14ac:dyDescent="0.3">
      <c r="A18" s="111"/>
      <c r="B18" s="18" t="s">
        <v>20</v>
      </c>
      <c r="C18" s="19">
        <f>AVERAGE(C15:C16)</f>
        <v>4.5</v>
      </c>
      <c r="D18" s="19">
        <f t="shared" ref="D18:L18" si="3">AVERAGE(D15:D16)</f>
        <v>0.5</v>
      </c>
      <c r="E18" s="19">
        <f t="shared" si="3"/>
        <v>4.8499999999999996</v>
      </c>
      <c r="F18" s="19">
        <f t="shared" si="3"/>
        <v>3.25</v>
      </c>
      <c r="G18" s="19">
        <f t="shared" si="3"/>
        <v>1.9</v>
      </c>
      <c r="H18" s="19">
        <f t="shared" si="3"/>
        <v>0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80"/>
      <c r="N18" s="82"/>
      <c r="O18" s="84"/>
      <c r="P18" s="120"/>
      <c r="Q18" s="115"/>
    </row>
    <row r="19" spans="1:17" ht="15" customHeight="1" x14ac:dyDescent="0.25">
      <c r="A19" s="42" t="s">
        <v>85</v>
      </c>
      <c r="B19" s="17" t="s">
        <v>16</v>
      </c>
      <c r="C19" s="6">
        <v>0.5</v>
      </c>
      <c r="D19" s="7">
        <v>3.5</v>
      </c>
      <c r="E19" s="7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8">
        <v>0</v>
      </c>
      <c r="M19" s="79">
        <f>LARGE(C22:L22, ROWS(A$19:A19))</f>
        <v>3.25</v>
      </c>
      <c r="N19" s="81">
        <f>LARGE(C22:L22, ROWS(A$19:A20))</f>
        <v>1</v>
      </c>
      <c r="O19" s="83">
        <f>SUM(M19:N19)</f>
        <v>4.25</v>
      </c>
      <c r="P19" s="118">
        <f>RANK(O19,O3:O26)</f>
        <v>5</v>
      </c>
      <c r="Q19" s="114" t="str">
        <f>VLOOKUP(P19,'FORMULAS DONT TOUCH'!$K$23:$L$28,2,TRUE)</f>
        <v>2 points</v>
      </c>
    </row>
    <row r="20" spans="1:17" ht="14.45" customHeight="1" thickBot="1" x14ac:dyDescent="0.3">
      <c r="A20" s="38" t="s">
        <v>84</v>
      </c>
      <c r="B20" s="17" t="s">
        <v>17</v>
      </c>
      <c r="C20" s="9">
        <v>0.5</v>
      </c>
      <c r="D20" s="5">
        <v>3</v>
      </c>
      <c r="E20" s="5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10">
        <v>0</v>
      </c>
      <c r="M20" s="79"/>
      <c r="N20" s="81"/>
      <c r="O20" s="83"/>
      <c r="P20" s="119"/>
      <c r="Q20" s="114"/>
    </row>
    <row r="21" spans="1:17" ht="15" customHeight="1" thickBot="1" x14ac:dyDescent="0.3">
      <c r="A21" s="106" t="s">
        <v>86</v>
      </c>
      <c r="B21" s="17" t="s">
        <v>19</v>
      </c>
      <c r="C21" s="11">
        <v>0</v>
      </c>
      <c r="D21" s="12">
        <v>0</v>
      </c>
      <c r="E21" s="12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13">
        <v>0</v>
      </c>
      <c r="M21" s="79"/>
      <c r="N21" s="81"/>
      <c r="O21" s="83"/>
      <c r="P21" s="119"/>
      <c r="Q21" s="114"/>
    </row>
    <row r="22" spans="1:17" ht="18.95" customHeight="1" thickBot="1" x14ac:dyDescent="0.3">
      <c r="A22" s="107"/>
      <c r="B22" s="18" t="s">
        <v>20</v>
      </c>
      <c r="C22" s="19">
        <f>AVERAGE(C19:C20)</f>
        <v>0.5</v>
      </c>
      <c r="D22" s="19">
        <f t="shared" ref="D22:L22" si="4">AVERAGE(D19:D20)</f>
        <v>3.25</v>
      </c>
      <c r="E22" s="19">
        <f t="shared" si="4"/>
        <v>1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80"/>
      <c r="N22" s="82"/>
      <c r="O22" s="84"/>
      <c r="P22" s="120"/>
      <c r="Q22" s="115"/>
    </row>
    <row r="23" spans="1:17" ht="21.6" customHeight="1" x14ac:dyDescent="0.25">
      <c r="A23" s="43" t="s">
        <v>87</v>
      </c>
      <c r="B23" s="17" t="s">
        <v>16</v>
      </c>
      <c r="C23" s="6">
        <v>3</v>
      </c>
      <c r="D23" s="7">
        <v>1.5</v>
      </c>
      <c r="E23" s="7">
        <v>3.2</v>
      </c>
      <c r="F23" s="23">
        <v>1.8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8">
        <v>0</v>
      </c>
      <c r="M23" s="79">
        <f>LARGE(C26:L26, ROWS(A$23:A23))</f>
        <v>3</v>
      </c>
      <c r="N23" s="81">
        <f>LARGE(C26:L26, ROWS(A$23:A24))</f>
        <v>2.35</v>
      </c>
      <c r="O23" s="83">
        <f>SUM(M23:N23)</f>
        <v>5.35</v>
      </c>
      <c r="P23" s="118">
        <f>RANK(O23,O3:O26)</f>
        <v>3</v>
      </c>
      <c r="Q23" s="114" t="str">
        <f>VLOOKUP(P23,'FORMULAS DONT TOUCH'!$K$23:$L$28,2,TRUE)</f>
        <v>6 points</v>
      </c>
    </row>
    <row r="24" spans="1:17" ht="15" customHeight="1" thickBot="1" x14ac:dyDescent="0.3">
      <c r="A24" s="38" t="s">
        <v>78</v>
      </c>
      <c r="B24" s="17" t="s">
        <v>17</v>
      </c>
      <c r="C24" s="9">
        <v>1.7</v>
      </c>
      <c r="D24" s="5">
        <v>1.5</v>
      </c>
      <c r="E24" s="5">
        <v>2.8</v>
      </c>
      <c r="F24" s="24">
        <v>1.2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0">
        <v>0</v>
      </c>
      <c r="M24" s="79"/>
      <c r="N24" s="81"/>
      <c r="O24" s="83"/>
      <c r="P24" s="119"/>
      <c r="Q24" s="114"/>
    </row>
    <row r="25" spans="1:17" ht="15.75" thickBot="1" x14ac:dyDescent="0.3">
      <c r="A25" s="108" t="s">
        <v>88</v>
      </c>
      <c r="B25" s="17" t="s">
        <v>19</v>
      </c>
      <c r="C25" s="11">
        <v>0</v>
      </c>
      <c r="D25" s="12">
        <v>0</v>
      </c>
      <c r="E25" s="12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13">
        <v>0</v>
      </c>
      <c r="M25" s="79"/>
      <c r="N25" s="81"/>
      <c r="O25" s="83"/>
      <c r="P25" s="119"/>
      <c r="Q25" s="114"/>
    </row>
    <row r="26" spans="1:17" ht="19.5" thickBot="1" x14ac:dyDescent="0.3">
      <c r="A26" s="109"/>
      <c r="B26" s="18" t="s">
        <v>20</v>
      </c>
      <c r="C26" s="19">
        <f>AVERAGE(C23:C24)</f>
        <v>2.35</v>
      </c>
      <c r="D26" s="19">
        <f t="shared" ref="D26:L26" si="5">AVERAGE(D23:D24)</f>
        <v>1.5</v>
      </c>
      <c r="E26" s="19">
        <f t="shared" si="5"/>
        <v>3</v>
      </c>
      <c r="F26" s="19">
        <f t="shared" si="5"/>
        <v>1.5</v>
      </c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80"/>
      <c r="N26" s="82"/>
      <c r="O26" s="84"/>
      <c r="P26" s="120"/>
      <c r="Q26" s="115"/>
    </row>
  </sheetData>
  <mergeCells count="39">
    <mergeCell ref="A1:A2"/>
    <mergeCell ref="M2:N2"/>
    <mergeCell ref="M3:M6"/>
    <mergeCell ref="N3:N6"/>
    <mergeCell ref="O3:O6"/>
    <mergeCell ref="P3:P6"/>
    <mergeCell ref="Q3:Q6"/>
    <mergeCell ref="A5:A6"/>
    <mergeCell ref="M7:M10"/>
    <mergeCell ref="N7:N10"/>
    <mergeCell ref="O7:O10"/>
    <mergeCell ref="P7:P10"/>
    <mergeCell ref="N15:N18"/>
    <mergeCell ref="O15:O18"/>
    <mergeCell ref="P15:P18"/>
    <mergeCell ref="Q7:Q10"/>
    <mergeCell ref="A9:A10"/>
    <mergeCell ref="M11:M14"/>
    <mergeCell ref="N11:N14"/>
    <mergeCell ref="O11:O14"/>
    <mergeCell ref="P11:P14"/>
    <mergeCell ref="Q11:Q14"/>
    <mergeCell ref="A13:A14"/>
    <mergeCell ref="Q23:Q26"/>
    <mergeCell ref="A25:A26"/>
    <mergeCell ref="C1:Q1"/>
    <mergeCell ref="M23:M26"/>
    <mergeCell ref="N23:N26"/>
    <mergeCell ref="O23:O26"/>
    <mergeCell ref="P23:P26"/>
    <mergeCell ref="Q15:Q18"/>
    <mergeCell ref="A17:A18"/>
    <mergeCell ref="M19:M22"/>
    <mergeCell ref="N19:N22"/>
    <mergeCell ref="O19:O22"/>
    <mergeCell ref="P19:P22"/>
    <mergeCell ref="Q19:Q22"/>
    <mergeCell ref="A21:A22"/>
    <mergeCell ref="M15:M18"/>
  </mergeCells>
  <conditionalFormatting sqref="P3:P26">
    <cfRule type="cellIs" dxfId="5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JBH1</vt:lpstr>
      <vt:lpstr>JGH1</vt:lpstr>
      <vt:lpstr>JBH2</vt:lpstr>
      <vt:lpstr>JGH2</vt:lpstr>
      <vt:lpstr>IBH1</vt:lpstr>
      <vt:lpstr>IBH2</vt:lpstr>
      <vt:lpstr>SBH1</vt:lpstr>
      <vt:lpstr>SBH2</vt:lpstr>
      <vt:lpstr>JBF</vt:lpstr>
      <vt:lpstr>JGF</vt:lpstr>
      <vt:lpstr>IBF</vt:lpstr>
      <vt:lpstr>IGF</vt:lpstr>
      <vt:lpstr>SBF</vt:lpstr>
      <vt:lpstr>SGF</vt:lpstr>
      <vt:lpstr>Overall Scores</vt:lpstr>
      <vt:lpstr>FORMULAS DONT TOUCH</vt:lpstr>
      <vt:lpstr>'Overall Scores'!Print_Area</vt:lpstr>
    </vt:vector>
  </TitlesOfParts>
  <Manager/>
  <Company>Newhaven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Clark</dc:creator>
  <cp:keywords/>
  <dc:description/>
  <cp:lastModifiedBy>Pamela Sellings</cp:lastModifiedBy>
  <cp:revision/>
  <cp:lastPrinted>2025-05-19T00:14:11Z</cp:lastPrinted>
  <dcterms:created xsi:type="dcterms:W3CDTF">2024-04-15T04:05:13Z</dcterms:created>
  <dcterms:modified xsi:type="dcterms:W3CDTF">2025-05-19T00:14:12Z</dcterms:modified>
  <cp:category/>
  <cp:contentStatus/>
</cp:coreProperties>
</file>